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geoffrey/Downloads/"/>
    </mc:Choice>
  </mc:AlternateContent>
  <xr:revisionPtr revIDLastSave="0" documentId="13_ncr:1_{50695A0B-85FE-434C-9326-7AC022BA21F8}" xr6:coauthVersionLast="47" xr6:coauthVersionMax="47" xr10:uidLastSave="{00000000-0000-0000-0000-000000000000}"/>
  <bookViews>
    <workbookView xWindow="0" yWindow="780" windowWidth="36000" windowHeight="22600" tabRatio="500" activeTab="4" xr2:uid="{00000000-000D-0000-FFFF-FFFF00000000}"/>
  </bookViews>
  <sheets>
    <sheet name="⚙️ Réglages" sheetId="1" r:id="rId1"/>
    <sheet name="👥 Participants" sheetId="2" r:id="rId2"/>
    <sheet name="🚴 Open Free Trial" sheetId="3" r:id="rId3"/>
    <sheet name="🧭 Orientation" sheetId="4" r:id="rId4"/>
    <sheet name="🏆 Classement" sheetId="5" r:id="rId5"/>
  </sheets>
  <externalReferences>
    <externalReference r:id="rId6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5" i="4" l="1"/>
  <c r="Q6" i="4"/>
  <c r="Q7" i="4"/>
  <c r="Q8" i="4"/>
  <c r="Q9" i="4"/>
  <c r="Q10" i="4"/>
  <c r="Q11" i="4"/>
  <c r="Q4" i="4"/>
  <c r="S6" i="4"/>
  <c r="S8" i="4"/>
  <c r="S11" i="4"/>
  <c r="S5" i="4"/>
  <c r="S12" i="4"/>
  <c r="S13" i="4"/>
  <c r="S14" i="4"/>
  <c r="S15" i="4"/>
  <c r="S16" i="4"/>
  <c r="S17" i="4"/>
  <c r="S18" i="4"/>
  <c r="S19" i="4"/>
  <c r="S20" i="4"/>
  <c r="S21" i="4"/>
  <c r="D43" i="5" l="1"/>
  <c r="C43" i="5"/>
  <c r="B43" i="5"/>
  <c r="A43" i="5"/>
  <c r="D42" i="5"/>
  <c r="C42" i="5"/>
  <c r="B42" i="5"/>
  <c r="A42" i="5"/>
  <c r="D41" i="5"/>
  <c r="C41" i="5"/>
  <c r="B41" i="5"/>
  <c r="A41" i="5"/>
  <c r="D40" i="5"/>
  <c r="C40" i="5"/>
  <c r="B40" i="5"/>
  <c r="A40" i="5"/>
  <c r="D39" i="5"/>
  <c r="C39" i="5"/>
  <c r="B39" i="5"/>
  <c r="A39" i="5"/>
  <c r="D38" i="5"/>
  <c r="C38" i="5"/>
  <c r="B38" i="5"/>
  <c r="A38" i="5"/>
  <c r="D37" i="5"/>
  <c r="C37" i="5"/>
  <c r="B37" i="5"/>
  <c r="A37" i="5"/>
  <c r="D36" i="5"/>
  <c r="C36" i="5"/>
  <c r="B36" i="5"/>
  <c r="A36" i="5"/>
  <c r="D35" i="5"/>
  <c r="C35" i="5"/>
  <c r="B35" i="5"/>
  <c r="A35" i="5"/>
  <c r="D34" i="5"/>
  <c r="C34" i="5"/>
  <c r="B34" i="5"/>
  <c r="A34" i="5"/>
  <c r="D33" i="5"/>
  <c r="C33" i="5"/>
  <c r="B33" i="5"/>
  <c r="A33" i="5"/>
  <c r="D32" i="5"/>
  <c r="C32" i="5"/>
  <c r="B32" i="5"/>
  <c r="A32" i="5"/>
  <c r="D31" i="5"/>
  <c r="C31" i="5"/>
  <c r="B31" i="5"/>
  <c r="A31" i="5"/>
  <c r="D30" i="5"/>
  <c r="C30" i="5"/>
  <c r="B30" i="5"/>
  <c r="A30" i="5"/>
  <c r="D29" i="5"/>
  <c r="C29" i="5"/>
  <c r="B29" i="5"/>
  <c r="A29" i="5"/>
  <c r="D28" i="5"/>
  <c r="C28" i="5"/>
  <c r="B28" i="5"/>
  <c r="A28" i="5"/>
  <c r="D27" i="5"/>
  <c r="C27" i="5"/>
  <c r="B27" i="5"/>
  <c r="A27" i="5"/>
  <c r="D26" i="5"/>
  <c r="C26" i="5"/>
  <c r="B26" i="5"/>
  <c r="A26" i="5"/>
  <c r="D25" i="5"/>
  <c r="C25" i="5"/>
  <c r="B25" i="5"/>
  <c r="A25" i="5"/>
  <c r="D24" i="5"/>
  <c r="C24" i="5"/>
  <c r="B24" i="5"/>
  <c r="A24" i="5"/>
  <c r="D23" i="5"/>
  <c r="C23" i="5"/>
  <c r="B23" i="5"/>
  <c r="A23" i="5"/>
  <c r="D22" i="5"/>
  <c r="C22" i="5"/>
  <c r="B22" i="5"/>
  <c r="A22" i="5"/>
  <c r="D21" i="5"/>
  <c r="C21" i="5"/>
  <c r="B21" i="5"/>
  <c r="A21" i="5"/>
  <c r="D20" i="5"/>
  <c r="C20" i="5"/>
  <c r="B20" i="5"/>
  <c r="A20" i="5"/>
  <c r="D19" i="5"/>
  <c r="C19" i="5"/>
  <c r="B19" i="5"/>
  <c r="A19" i="5"/>
  <c r="D18" i="5"/>
  <c r="C18" i="5"/>
  <c r="B18" i="5"/>
  <c r="A18" i="5"/>
  <c r="D17" i="5"/>
  <c r="C17" i="5"/>
  <c r="B17" i="5"/>
  <c r="A17" i="5"/>
  <c r="D16" i="5"/>
  <c r="C16" i="5"/>
  <c r="B16" i="5"/>
  <c r="A16" i="5"/>
  <c r="D15" i="5"/>
  <c r="C15" i="5"/>
  <c r="B15" i="5"/>
  <c r="A15" i="5"/>
  <c r="D14" i="5"/>
  <c r="C14" i="5"/>
  <c r="B14" i="5"/>
  <c r="A14" i="5"/>
  <c r="D13" i="5"/>
  <c r="C13" i="5"/>
  <c r="B13" i="5"/>
  <c r="A13" i="5"/>
  <c r="D12" i="5"/>
  <c r="C12" i="5"/>
  <c r="B12" i="5"/>
  <c r="A12" i="5"/>
  <c r="D11" i="5"/>
  <c r="C11" i="5"/>
  <c r="B11" i="5"/>
  <c r="A11" i="5"/>
  <c r="D10" i="5"/>
  <c r="C10" i="5"/>
  <c r="B10" i="5"/>
  <c r="A10" i="5"/>
  <c r="D9" i="5"/>
  <c r="C9" i="5"/>
  <c r="B9" i="5"/>
  <c r="A9" i="5"/>
  <c r="D8" i="5"/>
  <c r="C8" i="5"/>
  <c r="B8" i="5"/>
  <c r="A8" i="5"/>
  <c r="D7" i="5"/>
  <c r="C7" i="5"/>
  <c r="B7" i="5"/>
  <c r="A7" i="5"/>
  <c r="D6" i="5"/>
  <c r="C6" i="5"/>
  <c r="B6" i="5"/>
  <c r="A6" i="5"/>
  <c r="D5" i="5"/>
  <c r="C5" i="5"/>
  <c r="B5" i="5"/>
  <c r="A5" i="5"/>
  <c r="D4" i="5"/>
  <c r="C4" i="5"/>
  <c r="B4" i="5"/>
  <c r="A4" i="5"/>
  <c r="R43" i="4"/>
  <c r="Q43" i="4"/>
  <c r="C43" i="4"/>
  <c r="B43" i="4"/>
  <c r="A43" i="4"/>
  <c r="R42" i="4"/>
  <c r="Q42" i="4"/>
  <c r="C42" i="4"/>
  <c r="B42" i="4"/>
  <c r="A42" i="4"/>
  <c r="R41" i="4"/>
  <c r="Q41" i="4"/>
  <c r="C41" i="4"/>
  <c r="B41" i="4"/>
  <c r="A41" i="4"/>
  <c r="R40" i="4"/>
  <c r="Q40" i="4"/>
  <c r="C40" i="4"/>
  <c r="B40" i="4"/>
  <c r="A40" i="4"/>
  <c r="R39" i="4"/>
  <c r="Q39" i="4"/>
  <c r="C39" i="4"/>
  <c r="B39" i="4"/>
  <c r="A39" i="4"/>
  <c r="R38" i="4"/>
  <c r="Q38" i="4"/>
  <c r="C38" i="4"/>
  <c r="B38" i="4"/>
  <c r="A38" i="4"/>
  <c r="R37" i="4"/>
  <c r="Q37" i="4"/>
  <c r="C37" i="4"/>
  <c r="B37" i="4"/>
  <c r="A37" i="4"/>
  <c r="R36" i="4"/>
  <c r="Q36" i="4"/>
  <c r="C36" i="4"/>
  <c r="B36" i="4"/>
  <c r="A36" i="4"/>
  <c r="R35" i="4"/>
  <c r="Q35" i="4"/>
  <c r="C35" i="4"/>
  <c r="B35" i="4"/>
  <c r="A35" i="4"/>
  <c r="R34" i="4"/>
  <c r="Q34" i="4"/>
  <c r="C34" i="4"/>
  <c r="B34" i="4"/>
  <c r="A34" i="4"/>
  <c r="R33" i="4"/>
  <c r="Q33" i="4"/>
  <c r="C33" i="4"/>
  <c r="B33" i="4"/>
  <c r="A33" i="4"/>
  <c r="R32" i="4"/>
  <c r="Q32" i="4"/>
  <c r="C32" i="4"/>
  <c r="B32" i="4"/>
  <c r="A32" i="4"/>
  <c r="R31" i="4"/>
  <c r="Q31" i="4"/>
  <c r="C31" i="4"/>
  <c r="B31" i="4"/>
  <c r="A31" i="4"/>
  <c r="R30" i="4"/>
  <c r="Q30" i="4"/>
  <c r="C30" i="4"/>
  <c r="B30" i="4"/>
  <c r="A30" i="4"/>
  <c r="R29" i="4"/>
  <c r="Q29" i="4"/>
  <c r="C29" i="4"/>
  <c r="B29" i="4"/>
  <c r="A29" i="4"/>
  <c r="R28" i="4"/>
  <c r="Q28" i="4"/>
  <c r="C28" i="4"/>
  <c r="B28" i="4"/>
  <c r="A28" i="4"/>
  <c r="R27" i="4"/>
  <c r="Q27" i="4"/>
  <c r="C27" i="4"/>
  <c r="B27" i="4"/>
  <c r="A27" i="4"/>
  <c r="R26" i="4"/>
  <c r="Q26" i="4"/>
  <c r="C26" i="4"/>
  <c r="B26" i="4"/>
  <c r="A26" i="4"/>
  <c r="R25" i="4"/>
  <c r="Q25" i="4"/>
  <c r="C25" i="4"/>
  <c r="B25" i="4"/>
  <c r="A25" i="4"/>
  <c r="R24" i="4"/>
  <c r="Q24" i="4"/>
  <c r="C24" i="4"/>
  <c r="B24" i="4"/>
  <c r="A24" i="4"/>
  <c r="R23" i="4"/>
  <c r="Q23" i="4"/>
  <c r="C23" i="4"/>
  <c r="B23" i="4"/>
  <c r="A23" i="4"/>
  <c r="R22" i="4"/>
  <c r="Q22" i="4"/>
  <c r="C22" i="4"/>
  <c r="B22" i="4"/>
  <c r="A22" i="4"/>
  <c r="R21" i="4"/>
  <c r="Q21" i="4"/>
  <c r="C21" i="4"/>
  <c r="B21" i="4"/>
  <c r="A21" i="4"/>
  <c r="R20" i="4"/>
  <c r="Q20" i="4"/>
  <c r="C20" i="4"/>
  <c r="B20" i="4"/>
  <c r="A20" i="4"/>
  <c r="R19" i="4"/>
  <c r="Q19" i="4"/>
  <c r="C19" i="4"/>
  <c r="B19" i="4"/>
  <c r="A19" i="4"/>
  <c r="R18" i="4"/>
  <c r="Q18" i="4"/>
  <c r="C18" i="4"/>
  <c r="B18" i="4"/>
  <c r="A18" i="4"/>
  <c r="R17" i="4"/>
  <c r="Q17" i="4"/>
  <c r="C17" i="4"/>
  <c r="B17" i="4"/>
  <c r="A17" i="4"/>
  <c r="R16" i="4"/>
  <c r="Q16" i="4"/>
  <c r="C16" i="4"/>
  <c r="B16" i="4"/>
  <c r="A16" i="4"/>
  <c r="R15" i="4"/>
  <c r="Q15" i="4"/>
  <c r="C15" i="4"/>
  <c r="B15" i="4"/>
  <c r="A15" i="4"/>
  <c r="R14" i="4"/>
  <c r="Q14" i="4"/>
  <c r="C14" i="4"/>
  <c r="B14" i="4"/>
  <c r="A14" i="4"/>
  <c r="R13" i="4"/>
  <c r="Q13" i="4"/>
  <c r="C13" i="4"/>
  <c r="B13" i="4"/>
  <c r="A13" i="4"/>
  <c r="R12" i="4"/>
  <c r="Q12" i="4"/>
  <c r="C12" i="4"/>
  <c r="B12" i="4"/>
  <c r="A12" i="4"/>
  <c r="C11" i="4"/>
  <c r="B11" i="4"/>
  <c r="A11" i="4"/>
  <c r="R10" i="4"/>
  <c r="S10" i="4" s="1"/>
  <c r="C10" i="4"/>
  <c r="B10" i="4"/>
  <c r="A10" i="4"/>
  <c r="R9" i="4"/>
  <c r="S9" i="4" s="1"/>
  <c r="C9" i="4"/>
  <c r="B9" i="4"/>
  <c r="A9" i="4"/>
  <c r="C8" i="4"/>
  <c r="B8" i="4"/>
  <c r="A8" i="4"/>
  <c r="R7" i="4"/>
  <c r="S7" i="4" s="1"/>
  <c r="C7" i="4"/>
  <c r="B7" i="4"/>
  <c r="A7" i="4"/>
  <c r="R6" i="4"/>
  <c r="C6" i="4"/>
  <c r="B6" i="4"/>
  <c r="A6" i="4"/>
  <c r="R5" i="4"/>
  <c r="C5" i="4"/>
  <c r="B5" i="4"/>
  <c r="A5" i="4"/>
  <c r="R4" i="4"/>
  <c r="S4" i="4"/>
  <c r="C4" i="4"/>
  <c r="B4" i="4"/>
  <c r="A4" i="4"/>
  <c r="U44" i="3"/>
  <c r="O44" i="3"/>
  <c r="I44" i="3"/>
  <c r="C44" i="3"/>
  <c r="B44" i="3"/>
  <c r="A44" i="3"/>
  <c r="U43" i="3"/>
  <c r="O43" i="3"/>
  <c r="V43" i="3" s="1"/>
  <c r="E42" i="5" s="1"/>
  <c r="I43" i="3"/>
  <c r="C43" i="3"/>
  <c r="B43" i="3"/>
  <c r="A43" i="3"/>
  <c r="U42" i="3"/>
  <c r="O42" i="3"/>
  <c r="I42" i="3"/>
  <c r="V42" i="3" s="1"/>
  <c r="E41" i="5" s="1"/>
  <c r="C42" i="3"/>
  <c r="B42" i="3"/>
  <c r="A42" i="3"/>
  <c r="U41" i="3"/>
  <c r="O41" i="3"/>
  <c r="I41" i="3"/>
  <c r="V41" i="3" s="1"/>
  <c r="E40" i="5" s="1"/>
  <c r="C41" i="3"/>
  <c r="B41" i="3"/>
  <c r="A41" i="3"/>
  <c r="U40" i="3"/>
  <c r="O40" i="3"/>
  <c r="V40" i="3" s="1"/>
  <c r="E39" i="5" s="1"/>
  <c r="I40" i="3"/>
  <c r="C40" i="3"/>
  <c r="B40" i="3"/>
  <c r="A40" i="3"/>
  <c r="U39" i="3"/>
  <c r="O39" i="3"/>
  <c r="I39" i="3"/>
  <c r="C39" i="3"/>
  <c r="B39" i="3"/>
  <c r="A39" i="3"/>
  <c r="U38" i="3"/>
  <c r="O38" i="3"/>
  <c r="I38" i="3"/>
  <c r="V38" i="3" s="1"/>
  <c r="E37" i="5" s="1"/>
  <c r="C38" i="3"/>
  <c r="B38" i="3"/>
  <c r="A38" i="3"/>
  <c r="U37" i="3"/>
  <c r="O37" i="3"/>
  <c r="I37" i="3"/>
  <c r="V37" i="3" s="1"/>
  <c r="E36" i="5" s="1"/>
  <c r="C37" i="3"/>
  <c r="B37" i="3"/>
  <c r="A37" i="3"/>
  <c r="U36" i="3"/>
  <c r="O36" i="3"/>
  <c r="I36" i="3"/>
  <c r="C36" i="3"/>
  <c r="B36" i="3"/>
  <c r="A36" i="3"/>
  <c r="U35" i="3"/>
  <c r="O35" i="3"/>
  <c r="I35" i="3"/>
  <c r="C35" i="3"/>
  <c r="B35" i="3"/>
  <c r="A35" i="3"/>
  <c r="U34" i="3"/>
  <c r="O34" i="3"/>
  <c r="I34" i="3"/>
  <c r="V34" i="3" s="1"/>
  <c r="E33" i="5" s="1"/>
  <c r="C34" i="3"/>
  <c r="B34" i="3"/>
  <c r="A34" i="3"/>
  <c r="U33" i="3"/>
  <c r="O33" i="3"/>
  <c r="I33" i="3"/>
  <c r="C33" i="3"/>
  <c r="B33" i="3"/>
  <c r="A33" i="3"/>
  <c r="U32" i="3"/>
  <c r="O32" i="3"/>
  <c r="I32" i="3"/>
  <c r="V32" i="3" s="1"/>
  <c r="E31" i="5" s="1"/>
  <c r="C32" i="3"/>
  <c r="B32" i="3"/>
  <c r="A32" i="3"/>
  <c r="U31" i="3"/>
  <c r="O31" i="3"/>
  <c r="I31" i="3"/>
  <c r="V31" i="3" s="1"/>
  <c r="E30" i="5" s="1"/>
  <c r="C31" i="3"/>
  <c r="B31" i="3"/>
  <c r="A31" i="3"/>
  <c r="U30" i="3"/>
  <c r="V30" i="3" s="1"/>
  <c r="E29" i="5" s="1"/>
  <c r="O30" i="3"/>
  <c r="I30" i="3"/>
  <c r="C30" i="3"/>
  <c r="B30" i="3"/>
  <c r="A30" i="3"/>
  <c r="U29" i="3"/>
  <c r="O29" i="3"/>
  <c r="I29" i="3"/>
  <c r="C29" i="3"/>
  <c r="B29" i="3"/>
  <c r="A29" i="3"/>
  <c r="U28" i="3"/>
  <c r="O28" i="3"/>
  <c r="I28" i="3"/>
  <c r="C28" i="3"/>
  <c r="B28" i="3"/>
  <c r="A28" i="3"/>
  <c r="U27" i="3"/>
  <c r="O27" i="3"/>
  <c r="I27" i="3"/>
  <c r="V27" i="3" s="1"/>
  <c r="E26" i="5" s="1"/>
  <c r="C27" i="3"/>
  <c r="B27" i="3"/>
  <c r="A27" i="3"/>
  <c r="U26" i="3"/>
  <c r="O26" i="3"/>
  <c r="V26" i="3" s="1"/>
  <c r="E25" i="5" s="1"/>
  <c r="I26" i="3"/>
  <c r="C26" i="3"/>
  <c r="B26" i="3"/>
  <c r="A26" i="3"/>
  <c r="U25" i="3"/>
  <c r="O25" i="3"/>
  <c r="I25" i="3"/>
  <c r="C25" i="3"/>
  <c r="B25" i="3"/>
  <c r="A25" i="3"/>
  <c r="U24" i="3"/>
  <c r="O24" i="3"/>
  <c r="I24" i="3"/>
  <c r="V24" i="3" s="1"/>
  <c r="E23" i="5" s="1"/>
  <c r="C24" i="3"/>
  <c r="B24" i="3"/>
  <c r="A24" i="3"/>
  <c r="U23" i="3"/>
  <c r="O23" i="3"/>
  <c r="I23" i="3"/>
  <c r="C23" i="3"/>
  <c r="B23" i="3"/>
  <c r="A23" i="3"/>
  <c r="U22" i="3"/>
  <c r="O22" i="3"/>
  <c r="I22" i="3"/>
  <c r="V22" i="3" s="1"/>
  <c r="E21" i="5" s="1"/>
  <c r="C22" i="3"/>
  <c r="B22" i="3"/>
  <c r="A22" i="3"/>
  <c r="U21" i="3"/>
  <c r="O21" i="3"/>
  <c r="I21" i="3"/>
  <c r="C21" i="3"/>
  <c r="B21" i="3"/>
  <c r="A21" i="3"/>
  <c r="V20" i="3"/>
  <c r="E19" i="5" s="1"/>
  <c r="U20" i="3"/>
  <c r="O20" i="3"/>
  <c r="I20" i="3"/>
  <c r="C20" i="3"/>
  <c r="B20" i="3"/>
  <c r="A20" i="3"/>
  <c r="U19" i="3"/>
  <c r="O19" i="3"/>
  <c r="I19" i="3"/>
  <c r="V19" i="3" s="1"/>
  <c r="E18" i="5" s="1"/>
  <c r="C19" i="3"/>
  <c r="B19" i="3"/>
  <c r="A19" i="3"/>
  <c r="U18" i="3"/>
  <c r="O18" i="3"/>
  <c r="I18" i="3"/>
  <c r="V18" i="3" s="1"/>
  <c r="E17" i="5" s="1"/>
  <c r="C18" i="3"/>
  <c r="B18" i="3"/>
  <c r="A18" i="3"/>
  <c r="U17" i="3"/>
  <c r="O17" i="3"/>
  <c r="I17" i="3"/>
  <c r="C17" i="3"/>
  <c r="B17" i="3"/>
  <c r="A17" i="3"/>
  <c r="U16" i="3"/>
  <c r="O16" i="3"/>
  <c r="I16" i="3"/>
  <c r="C16" i="3"/>
  <c r="B16" i="3"/>
  <c r="A16" i="3"/>
  <c r="U15" i="3"/>
  <c r="O15" i="3"/>
  <c r="I15" i="3"/>
  <c r="V15" i="3" s="1"/>
  <c r="E14" i="5" s="1"/>
  <c r="C15" i="3"/>
  <c r="B15" i="3"/>
  <c r="A15" i="3"/>
  <c r="U14" i="3"/>
  <c r="O14" i="3"/>
  <c r="I14" i="3"/>
  <c r="V14" i="3" s="1"/>
  <c r="E13" i="5" s="1"/>
  <c r="C14" i="3"/>
  <c r="B14" i="3"/>
  <c r="A14" i="3"/>
  <c r="U13" i="3"/>
  <c r="O13" i="3"/>
  <c r="I13" i="3"/>
  <c r="C13" i="3"/>
  <c r="B13" i="3"/>
  <c r="A13" i="3"/>
  <c r="U12" i="3"/>
  <c r="O12" i="3"/>
  <c r="I12" i="3"/>
  <c r="C12" i="3"/>
  <c r="B12" i="3"/>
  <c r="A12" i="3"/>
  <c r="U11" i="3"/>
  <c r="O11" i="3"/>
  <c r="I11" i="3"/>
  <c r="C11" i="3"/>
  <c r="B11" i="3"/>
  <c r="A11" i="3"/>
  <c r="U10" i="3"/>
  <c r="O10" i="3"/>
  <c r="I10" i="3"/>
  <c r="C10" i="3"/>
  <c r="B10" i="3"/>
  <c r="A10" i="3"/>
  <c r="U9" i="3"/>
  <c r="O9" i="3"/>
  <c r="I9" i="3"/>
  <c r="C9" i="3"/>
  <c r="B9" i="3"/>
  <c r="A9" i="3"/>
  <c r="U8" i="3"/>
  <c r="O8" i="3"/>
  <c r="I8" i="3"/>
  <c r="C8" i="3"/>
  <c r="B8" i="3"/>
  <c r="A8" i="3"/>
  <c r="U7" i="3"/>
  <c r="O7" i="3"/>
  <c r="I7" i="3"/>
  <c r="C7" i="3"/>
  <c r="B7" i="3"/>
  <c r="A7" i="3"/>
  <c r="U6" i="3"/>
  <c r="O6" i="3"/>
  <c r="I6" i="3"/>
  <c r="C6" i="3"/>
  <c r="B6" i="3"/>
  <c r="A6" i="3"/>
  <c r="U5" i="3"/>
  <c r="O5" i="3"/>
  <c r="I5" i="3"/>
  <c r="C5" i="3"/>
  <c r="B5" i="3"/>
  <c r="A5" i="3"/>
  <c r="V29" i="3" l="1"/>
  <c r="E28" i="5" s="1"/>
  <c r="V11" i="3"/>
  <c r="E10" i="5" s="1"/>
  <c r="V39" i="3"/>
  <c r="E38" i="5" s="1"/>
  <c r="V6" i="3"/>
  <c r="E5" i="5" s="1"/>
  <c r="V16" i="3"/>
  <c r="E15" i="5" s="1"/>
  <c r="V21" i="3"/>
  <c r="E20" i="5" s="1"/>
  <c r="V28" i="3"/>
  <c r="E27" i="5" s="1"/>
  <c r="V36" i="3"/>
  <c r="E35" i="5" s="1"/>
  <c r="V44" i="3"/>
  <c r="E43" i="5" s="1"/>
  <c r="V13" i="3"/>
  <c r="E12" i="5" s="1"/>
  <c r="V10" i="3"/>
  <c r="E9" i="5" s="1"/>
  <c r="V23" i="3"/>
  <c r="E22" i="5" s="1"/>
  <c r="V25" i="3"/>
  <c r="E24" i="5" s="1"/>
  <c r="V17" i="3"/>
  <c r="E16" i="5" s="1"/>
  <c r="V33" i="3"/>
  <c r="E32" i="5" s="1"/>
  <c r="V35" i="3"/>
  <c r="E34" i="5" s="1"/>
  <c r="V12" i="3"/>
  <c r="E11" i="5" s="1"/>
  <c r="V7" i="3"/>
  <c r="E6" i="5" s="1"/>
  <c r="V9" i="3"/>
  <c r="E8" i="5" s="1"/>
  <c r="V8" i="3"/>
  <c r="E7" i="5" s="1"/>
  <c r="S24" i="4"/>
  <c r="S34" i="4"/>
  <c r="F34" i="5" s="1"/>
  <c r="S36" i="4"/>
  <c r="F36" i="5" s="1"/>
  <c r="G36" i="5" s="1"/>
  <c r="S37" i="4"/>
  <c r="F37" i="5" s="1"/>
  <c r="G37" i="5" s="1"/>
  <c r="S38" i="4"/>
  <c r="F38" i="5" s="1"/>
  <c r="S29" i="4"/>
  <c r="F29" i="5" s="1"/>
  <c r="G29" i="5" s="1"/>
  <c r="S41" i="4"/>
  <c r="F41" i="5" s="1"/>
  <c r="G41" i="5" s="1"/>
  <c r="S32" i="4"/>
  <c r="F32" i="5" s="1"/>
  <c r="G32" i="5" s="1"/>
  <c r="S23" i="4"/>
  <c r="F23" i="5" s="1"/>
  <c r="G23" i="5" s="1"/>
  <c r="S25" i="4"/>
  <c r="F25" i="5" s="1"/>
  <c r="G25" i="5" s="1"/>
  <c r="S35" i="4"/>
  <c r="F35" i="5" s="1"/>
  <c r="S27" i="4"/>
  <c r="F27" i="5" s="1"/>
  <c r="G27" i="5" s="1"/>
  <c r="S28" i="4"/>
  <c r="F28" i="5" s="1"/>
  <c r="S39" i="4"/>
  <c r="F39" i="5" s="1"/>
  <c r="G39" i="5" s="1"/>
  <c r="S40" i="4"/>
  <c r="F40" i="5" s="1"/>
  <c r="G40" i="5" s="1"/>
  <c r="S22" i="4"/>
  <c r="F22" i="5" s="1"/>
  <c r="S33" i="4"/>
  <c r="F33" i="5" s="1"/>
  <c r="G33" i="5" s="1"/>
  <c r="S26" i="4"/>
  <c r="F26" i="5" s="1"/>
  <c r="G26" i="5" s="1"/>
  <c r="S30" i="4"/>
  <c r="F30" i="5" s="1"/>
  <c r="G30" i="5" s="1"/>
  <c r="S31" i="4"/>
  <c r="F31" i="5" s="1"/>
  <c r="G31" i="5" s="1"/>
  <c r="S42" i="4"/>
  <c r="F42" i="5" s="1"/>
  <c r="G42" i="5" s="1"/>
  <c r="S43" i="4"/>
  <c r="F43" i="5" s="1"/>
  <c r="G43" i="5" s="1"/>
  <c r="V5" i="3"/>
  <c r="E4" i="5" s="1"/>
  <c r="F5" i="5"/>
  <c r="F11" i="5"/>
  <c r="F13" i="5"/>
  <c r="F15" i="5"/>
  <c r="G15" i="5" s="1"/>
  <c r="F17" i="5"/>
  <c r="G17" i="5" s="1"/>
  <c r="F19" i="5"/>
  <c r="G19" i="5" s="1"/>
  <c r="F20" i="5"/>
  <c r="F4" i="5"/>
  <c r="F6" i="5"/>
  <c r="F8" i="5"/>
  <c r="F10" i="5"/>
  <c r="F16" i="5"/>
  <c r="G16" i="5" s="1"/>
  <c r="F18" i="5"/>
  <c r="G18" i="5" s="1"/>
  <c r="F21" i="5"/>
  <c r="G21" i="5" s="1"/>
  <c r="F7" i="5"/>
  <c r="F9" i="5"/>
  <c r="F12" i="5"/>
  <c r="F14" i="5"/>
  <c r="G14" i="5" s="1"/>
  <c r="G13" i="5"/>
  <c r="F24" i="5"/>
  <c r="G24" i="5" s="1"/>
  <c r="G5" i="5" l="1"/>
  <c r="G6" i="5"/>
  <c r="G34" i="5"/>
  <c r="G11" i="5"/>
  <c r="G38" i="5"/>
  <c r="G8" i="5"/>
  <c r="G35" i="5"/>
  <c r="G12" i="5"/>
  <c r="H12" i="5" s="1"/>
  <c r="I12" i="5" s="1"/>
  <c r="G20" i="5"/>
  <c r="H20" i="5" s="1"/>
  <c r="I20" i="5" s="1"/>
  <c r="G9" i="5"/>
  <c r="G22" i="5"/>
  <c r="H22" i="5" s="1"/>
  <c r="I22" i="5" s="1"/>
  <c r="G10" i="5"/>
  <c r="G28" i="5"/>
  <c r="G7" i="5"/>
  <c r="G4" i="5"/>
  <c r="H30" i="5"/>
  <c r="I30" i="5" s="1"/>
  <c r="H23" i="5"/>
  <c r="I23" i="5" s="1"/>
  <c r="H33" i="5"/>
  <c r="I33" i="5" s="1"/>
  <c r="H38" i="5"/>
  <c r="I38" i="5" s="1"/>
  <c r="H26" i="5"/>
  <c r="I26" i="5" s="1"/>
  <c r="H35" i="5"/>
  <c r="I35" i="5" s="1"/>
  <c r="H36" i="5"/>
  <c r="I36" i="5" s="1"/>
  <c r="H31" i="5"/>
  <c r="I31" i="5" s="1"/>
  <c r="H41" i="5"/>
  <c r="I41" i="5" s="1"/>
  <c r="H29" i="5"/>
  <c r="I29" i="5" s="1"/>
  <c r="H37" i="5"/>
  <c r="I37" i="5" s="1"/>
  <c r="H34" i="5"/>
  <c r="I34" i="5" s="1"/>
  <c r="H25" i="5"/>
  <c r="I25" i="5" s="1"/>
  <c r="H43" i="5"/>
  <c r="I43" i="5" s="1"/>
  <c r="H40" i="5"/>
  <c r="I40" i="5" s="1"/>
  <c r="H24" i="5"/>
  <c r="I24" i="5" s="1"/>
  <c r="H28" i="5"/>
  <c r="I28" i="5" s="1"/>
  <c r="H32" i="5"/>
  <c r="I32" i="5" s="1"/>
  <c r="H27" i="5"/>
  <c r="I27" i="5" s="1"/>
  <c r="H39" i="5"/>
  <c r="I39" i="5" s="1"/>
  <c r="H42" i="5"/>
  <c r="I42" i="5" s="1"/>
  <c r="H15" i="5"/>
  <c r="I15" i="5" s="1"/>
  <c r="H19" i="5"/>
  <c r="I19" i="5" s="1"/>
  <c r="H21" i="5"/>
  <c r="I21" i="5" s="1"/>
  <c r="H18" i="5"/>
  <c r="I18" i="5" s="1"/>
  <c r="H13" i="5"/>
  <c r="I13" i="5" s="1"/>
  <c r="H16" i="5"/>
  <c r="I16" i="5" s="1"/>
  <c r="H17" i="5"/>
  <c r="I17" i="5" s="1"/>
  <c r="H14" i="5"/>
  <c r="I14" i="5" s="1"/>
  <c r="H8" i="5" l="1"/>
  <c r="I8" i="5" s="1"/>
  <c r="H11" i="5"/>
  <c r="I11" i="5" s="1"/>
  <c r="H6" i="5"/>
  <c r="I6" i="5" s="1"/>
  <c r="H9" i="5"/>
  <c r="I9" i="5" s="1"/>
  <c r="H10" i="5"/>
  <c r="I10" i="5" s="1"/>
  <c r="H7" i="5"/>
  <c r="I7" i="5" s="1"/>
  <c r="H5" i="5"/>
  <c r="I5" i="5" s="1"/>
  <c r="H4" i="5"/>
  <c r="I4" i="5" s="1"/>
</calcChain>
</file>

<file path=xl/sharedStrings.xml><?xml version="1.0" encoding="utf-8"?>
<sst xmlns="http://schemas.openxmlformats.org/spreadsheetml/2006/main" count="85" uniqueCount="61">
  <si>
    <t>⚙️  RÉGLAGES DU CRITÉRIUM</t>
  </si>
  <si>
    <t>🚴 OPEN FREE TRIAL</t>
  </si>
  <si>
    <t>🧭 COURSE D'ORIENTATION</t>
  </si>
  <si>
    <t>Temps par zone (secondes)</t>
  </si>
  <si>
    <t>Nombre de balises</t>
  </si>
  <si>
    <t>Pieds max autorisés</t>
  </si>
  <si>
    <t>Points par balise trouvée</t>
  </si>
  <si>
    <t>Points porte VERTE</t>
  </si>
  <si>
    <t>Temps max (minutes)</t>
  </si>
  <si>
    <t>Points porte BLEUE</t>
  </si>
  <si>
    <t>Pénalité par minute de retard</t>
  </si>
  <si>
    <t>Points porte ROUGE</t>
  </si>
  <si>
    <t>Bonus arrivée dans les temps</t>
  </si>
  <si>
    <t>Points porte NOIRE</t>
  </si>
  <si>
    <t>Nombre de zones</t>
  </si>
  <si>
    <t>Pénalité dépassement temps</t>
  </si>
  <si>
    <t>⚖️  COEFFICIENTS CLASSEMENT GÉNÉRAL</t>
  </si>
  <si>
    <t>Coefficient Open Free Trial</t>
  </si>
  <si>
    <t>Coefficient Course d'Orientation</t>
  </si>
  <si>
    <t>ℹ️  Les cellules en BLEU sont modifiables. Changez les valeurs pour adapter le format à votre épreuve.</t>
  </si>
  <si>
    <t>👥  LISTE DES PARTICIPANTS</t>
  </si>
  <si>
    <t>N°</t>
  </si>
  <si>
    <t>Nom</t>
  </si>
  <si>
    <t>Prénom</t>
  </si>
  <si>
    <t>Catégorie</t>
  </si>
  <si>
    <t>Club / École</t>
  </si>
  <si>
    <t>Remarques</t>
  </si>
  <si>
    <t>🚴  OPEN FREE TRIAL — FEUILLE DE SCORE</t>
  </si>
  <si>
    <t>ZONE 1</t>
  </si>
  <si>
    <t>ZONE 2</t>
  </si>
  <si>
    <t>ZONE 3</t>
  </si>
  <si>
    <t>TOTAL
TRIAL</t>
  </si>
  <si>
    <t>🟢 Verte</t>
  </si>
  <si>
    <t>🔵 Bleue</t>
  </si>
  <si>
    <t>🔴 Rouge</t>
  </si>
  <si>
    <t>⚫ Noire</t>
  </si>
  <si>
    <t>Pieds</t>
  </si>
  <si>
    <t>Sous-total</t>
  </si>
  <si>
    <t>🧭  COURSE D'ORIENTATION — FEUILLE DE SCORE</t>
  </si>
  <si>
    <t>Inscrivez 1 dans chaque balise trouvée. Le temps est en minutes. Les formules calculent le reste automatiquement.</t>
  </si>
  <si>
    <t>Temps (min)</t>
  </si>
  <si>
    <t>Retard (pts)</t>
  </si>
  <si>
    <t>Bonus temps</t>
  </si>
  <si>
    <t>TOTAL CO</t>
  </si>
  <si>
    <t>🏆  CLASSEMENT GÉNÉRAL DU CRITÉRIUM</t>
  </si>
  <si>
    <t>Points Trial</t>
  </si>
  <si>
    <t>Points CO</t>
  </si>
  <si>
    <t>Total Pondéré</t>
  </si>
  <si>
    <t>Rang</t>
  </si>
  <si>
    <t>Podium</t>
  </si>
  <si>
    <t>🟢 Blanche</t>
  </si>
  <si>
    <t>🔵 Bleue/jaune</t>
  </si>
  <si>
    <t>Léandre</t>
  </si>
  <si>
    <t>Jonathan</t>
  </si>
  <si>
    <t>Justin</t>
  </si>
  <si>
    <t>Martin</t>
  </si>
  <si>
    <t>Enzo S</t>
  </si>
  <si>
    <t>Gutave</t>
  </si>
  <si>
    <t>Enzo P</t>
  </si>
  <si>
    <t>Louis</t>
  </si>
  <si>
    <t>Retard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</si>
</sst>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6"/>
      <color rgb="FF2C3E50"/>
      <name val="Arial"/>
      <family val="2"/>
    </font>
    <font>
      <b/>
      <sz val="12"/>
      <color rgb="FFFFFFFF"/>
      <name val="Arial"/>
      <family val="2"/>
    </font>
    <font>
      <b/>
      <sz val="11"/>
      <color rgb="FF2C3E50"/>
      <name val="Arial"/>
      <family val="2"/>
    </font>
    <font>
      <b/>
      <sz val="11"/>
      <color rgb="FF0000FF"/>
      <name val="Arial"/>
      <family val="2"/>
    </font>
    <font>
      <i/>
      <sz val="10"/>
      <color rgb="FF2980B9"/>
      <name val="Arial"/>
      <family val="2"/>
    </font>
    <font>
      <b/>
      <sz val="14"/>
      <color rgb="FF2C3E50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9"/>
      <color rgb="FFFFFFFF"/>
      <name val="Arial"/>
      <family val="2"/>
    </font>
    <font>
      <b/>
      <sz val="9"/>
      <color rgb="FF2C3E50"/>
      <name val="Arial"/>
      <family val="2"/>
    </font>
    <font>
      <sz val="9"/>
      <color rgb="FF7F8C8D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2C3E50"/>
        <bgColor rgb="FF333399"/>
      </patternFill>
    </fill>
    <fill>
      <patternFill patternType="solid">
        <fgColor rgb="FFFEF9E7"/>
        <bgColor rgb="FFF2F3F4"/>
      </patternFill>
    </fill>
    <fill>
      <patternFill patternType="solid">
        <fgColor rgb="FFE8DAEF"/>
        <bgColor rgb="FFE8E8E8"/>
      </patternFill>
    </fill>
    <fill>
      <patternFill patternType="solid">
        <fgColor rgb="FFD5F5E3"/>
        <bgColor rgb="FFD6EAF8"/>
      </patternFill>
    </fill>
    <fill>
      <patternFill patternType="solid">
        <fgColor rgb="FFD6EAF8"/>
        <bgColor rgb="FFD5F5E3"/>
      </patternFill>
    </fill>
    <fill>
      <patternFill patternType="solid">
        <fgColor rgb="FFFADBD8"/>
        <bgColor rgb="FFE8DAEF"/>
      </patternFill>
    </fill>
    <fill>
      <patternFill patternType="solid">
        <fgColor rgb="FFE8E8E8"/>
        <bgColor rgb="FFF2F3F4"/>
      </patternFill>
    </fill>
    <fill>
      <patternFill patternType="solid">
        <fgColor rgb="FFFDEBD0"/>
        <bgColor rgb="FFFADBD8"/>
      </patternFill>
    </fill>
    <fill>
      <patternFill patternType="solid">
        <fgColor rgb="FFFFFFFF"/>
        <bgColor rgb="FFFEF9E7"/>
      </patternFill>
    </fill>
    <fill>
      <patternFill patternType="solid">
        <fgColor rgb="FFF2F3F4"/>
        <bgColor rgb="FFFEF9E7"/>
      </patternFill>
    </fill>
    <fill>
      <patternFill patternType="solid">
        <fgColor rgb="FF27AE60"/>
        <bgColor rgb="FF008080"/>
      </patternFill>
    </fill>
    <fill>
      <patternFill patternType="solid">
        <fgColor rgb="FF2980B9"/>
        <bgColor rgb="FF3498DB"/>
      </patternFill>
    </fill>
    <fill>
      <patternFill patternType="solid">
        <fgColor rgb="FFE74C3C"/>
        <bgColor rgb="FFE67E22"/>
      </patternFill>
    </fill>
    <fill>
      <patternFill patternType="solid">
        <fgColor rgb="FF1C1C1C"/>
        <bgColor rgb="FF003300"/>
      </patternFill>
    </fill>
    <fill>
      <patternFill patternType="solid">
        <fgColor rgb="FFF1C40F"/>
        <bgColor rgb="FFF39C12"/>
      </patternFill>
    </fill>
    <fill>
      <patternFill patternType="solid">
        <fgColor rgb="FFD5D8DC"/>
        <bgColor rgb="FFE8DAEF"/>
      </patternFill>
    </fill>
    <fill>
      <patternFill patternType="solid">
        <fgColor rgb="FF8E44AD"/>
        <bgColor rgb="FF6C3483"/>
      </patternFill>
    </fill>
    <fill>
      <patternFill patternType="solid">
        <fgColor rgb="FF6C3483"/>
        <bgColor rgb="FF8E44AD"/>
      </patternFill>
    </fill>
  </fills>
  <borders count="2">
    <border>
      <left/>
      <right/>
      <top/>
      <bottom/>
      <diagonal/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14" borderId="0" xfId="0" applyFont="1" applyFill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/>
    <xf numFmtId="0" fontId="4" fillId="4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980B9"/>
      <rgbColor rgb="FFE8DAEF"/>
      <rgbColor rgb="FF7F8C8D"/>
      <rgbColor rgb="FF9999FF"/>
      <rgbColor rgb="FF6C3483"/>
      <rgbColor rgb="FFFEF9E7"/>
      <rgbColor rgb="FFD6EAF8"/>
      <rgbColor rgb="FF660066"/>
      <rgbColor rgb="FFE74C3C"/>
      <rgbColor rgb="FF0066CC"/>
      <rgbColor rgb="FFD5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3F4"/>
      <rgbColor rgb="FFD5F5E3"/>
      <rgbColor rgb="FFFDEBD0"/>
      <rgbColor rgb="FFE8E8E8"/>
      <rgbColor rgb="FFFF99CC"/>
      <rgbColor rgb="FFCC99FF"/>
      <rgbColor rgb="FFFADBD8"/>
      <rgbColor rgb="FF3498DB"/>
      <rgbColor rgb="FF33CCCC"/>
      <rgbColor rgb="FF99CC00"/>
      <rgbColor rgb="FFF1C40F"/>
      <rgbColor rgb="FFF39C12"/>
      <rgbColor rgb="FFE67E22"/>
      <rgbColor rgb="FF666699"/>
      <rgbColor rgb="FF969696"/>
      <rgbColor rgb="FF003366"/>
      <rgbColor rgb="FF27AE60"/>
      <rgbColor rgb="FF003300"/>
      <rgbColor rgb="FF1C1C1C"/>
      <rgbColor rgb="FF993300"/>
      <rgbColor rgb="FF8E44AD"/>
      <rgbColor rgb="FF33339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esktop/criterium_mini_vtt-matin.xlsx" TargetMode="External"/><Relationship Id="rId2" Type="http://schemas.openxmlformats.org/officeDocument/2006/relationships/externalLinkPath" Target="/Users/geoffrey/Desktop/criterium_mini_vtt-matin.xlsx" TargetMode="External"/><Relationship Id="rId1" Type="http://schemas.openxmlformats.org/officeDocument/2006/relationships/externalLinkPath" Target="/Users/geoffrey/Desktop/criterium_mini_vtt-mat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⚙️ Réglages"/>
      <sheetName val="👥 Participants"/>
      <sheetName val="🚴 Open Free Trial"/>
      <sheetName val="🧭 Orientation"/>
      <sheetName val="🏆 Classement"/>
    </sheetNames>
    <sheetDataSet>
      <sheetData sheetId="0">
        <row r="6">
          <cell r="F6">
            <v>10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39C12"/>
  </sheetPr>
  <dimension ref="B2:F18"/>
  <sheetViews>
    <sheetView zoomScaleNormal="100" workbookViewId="0">
      <selection activeCell="C7" sqref="C7"/>
    </sheetView>
  </sheetViews>
  <sheetFormatPr baseColWidth="10" defaultColWidth="8.6640625" defaultRowHeight="15" x14ac:dyDescent="0.2"/>
  <cols>
    <col min="1" max="1" width="4" customWidth="1"/>
    <col min="2" max="2" width="35" customWidth="1"/>
    <col min="3" max="3" width="18" customWidth="1"/>
    <col min="4" max="4" width="5" customWidth="1"/>
    <col min="5" max="5" width="35" customWidth="1"/>
    <col min="6" max="6" width="18" customWidth="1"/>
  </cols>
  <sheetData>
    <row r="2" spans="2:6" ht="20" x14ac:dyDescent="0.2">
      <c r="B2" s="11" t="s">
        <v>0</v>
      </c>
      <c r="C2" s="11"/>
      <c r="D2" s="11"/>
      <c r="E2" s="11"/>
      <c r="F2" s="11"/>
    </row>
    <row r="4" spans="2:6" ht="15" customHeight="1" x14ac:dyDescent="0.2">
      <c r="B4" s="10" t="s">
        <v>1</v>
      </c>
      <c r="C4" s="10"/>
      <c r="E4" s="9" t="s">
        <v>2</v>
      </c>
      <c r="F4" s="9"/>
    </row>
    <row r="5" spans="2:6" x14ac:dyDescent="0.2">
      <c r="B5" s="12" t="s">
        <v>3</v>
      </c>
      <c r="C5" s="13">
        <v>120</v>
      </c>
      <c r="E5" s="14" t="s">
        <v>4</v>
      </c>
      <c r="F5" s="15">
        <v>12</v>
      </c>
    </row>
    <row r="6" spans="2:6" x14ac:dyDescent="0.2">
      <c r="B6" s="12" t="s">
        <v>5</v>
      </c>
      <c r="C6" s="13">
        <v>2</v>
      </c>
      <c r="E6" s="14" t="s">
        <v>6</v>
      </c>
      <c r="F6" s="15">
        <v>20</v>
      </c>
    </row>
    <row r="7" spans="2:6" x14ac:dyDescent="0.2">
      <c r="B7" s="16" t="s">
        <v>7</v>
      </c>
      <c r="C7" s="17">
        <v>5</v>
      </c>
      <c r="E7" s="14" t="s">
        <v>8</v>
      </c>
      <c r="F7" s="15">
        <v>45</v>
      </c>
    </row>
    <row r="8" spans="2:6" x14ac:dyDescent="0.2">
      <c r="B8" s="18" t="s">
        <v>9</v>
      </c>
      <c r="C8" s="19">
        <v>10</v>
      </c>
      <c r="E8" s="14" t="s">
        <v>10</v>
      </c>
      <c r="F8" s="15">
        <v>5</v>
      </c>
    </row>
    <row r="9" spans="2:6" x14ac:dyDescent="0.2">
      <c r="B9" s="20" t="s">
        <v>11</v>
      </c>
      <c r="C9" s="21">
        <v>20</v>
      </c>
      <c r="E9" s="14" t="s">
        <v>12</v>
      </c>
      <c r="F9" s="15">
        <v>0</v>
      </c>
    </row>
    <row r="10" spans="2:6" x14ac:dyDescent="0.2">
      <c r="B10" s="22" t="s">
        <v>13</v>
      </c>
      <c r="C10" s="23">
        <v>30</v>
      </c>
    </row>
    <row r="11" spans="2:6" x14ac:dyDescent="0.2">
      <c r="B11" s="24" t="s">
        <v>14</v>
      </c>
      <c r="C11" s="25">
        <v>3</v>
      </c>
    </row>
    <row r="12" spans="2:6" x14ac:dyDescent="0.2">
      <c r="B12" s="12" t="s">
        <v>15</v>
      </c>
      <c r="C12" s="13">
        <v>0</v>
      </c>
    </row>
    <row r="14" spans="2:6" ht="16" x14ac:dyDescent="0.2">
      <c r="B14" s="9" t="s">
        <v>16</v>
      </c>
      <c r="C14" s="9"/>
    </row>
    <row r="15" spans="2:6" x14ac:dyDescent="0.2">
      <c r="B15" s="26" t="s">
        <v>17</v>
      </c>
      <c r="C15" s="25">
        <v>1</v>
      </c>
    </row>
    <row r="16" spans="2:6" x14ac:dyDescent="0.2">
      <c r="B16" s="27" t="s">
        <v>18</v>
      </c>
      <c r="C16" s="15">
        <v>1</v>
      </c>
    </row>
    <row r="18" spans="2:6" x14ac:dyDescent="0.2">
      <c r="B18" s="8" t="s">
        <v>19</v>
      </c>
      <c r="C18" s="8"/>
      <c r="D18" s="8"/>
      <c r="E18" s="8"/>
      <c r="F18" s="8"/>
    </row>
  </sheetData>
  <mergeCells count="5">
    <mergeCell ref="B2:F2"/>
    <mergeCell ref="B4:C4"/>
    <mergeCell ref="E4:F4"/>
    <mergeCell ref="B14:C14"/>
    <mergeCell ref="B18:F1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498DB"/>
  </sheetPr>
  <dimension ref="A1:F43"/>
  <sheetViews>
    <sheetView zoomScaleNormal="100" workbookViewId="0">
      <pane ySplit="3" topLeftCell="A4" activePane="bottomLeft" state="frozen"/>
      <selection pane="bottomLeft" activeCell="C12" sqref="C12"/>
    </sheetView>
  </sheetViews>
  <sheetFormatPr baseColWidth="10" defaultColWidth="8.6640625" defaultRowHeight="15" x14ac:dyDescent="0.2"/>
  <cols>
    <col min="1" max="1" width="6" customWidth="1"/>
    <col min="2" max="2" width="22" customWidth="1"/>
    <col min="3" max="3" width="18" customWidth="1"/>
    <col min="4" max="4" width="16" customWidth="1"/>
    <col min="5" max="6" width="24" customWidth="1"/>
  </cols>
  <sheetData>
    <row r="1" spans="1:6" ht="17.25" customHeight="1" x14ac:dyDescent="0.2">
      <c r="A1" s="7" t="s">
        <v>20</v>
      </c>
      <c r="B1" s="7"/>
      <c r="C1" s="7"/>
      <c r="D1" s="7"/>
      <c r="E1" s="7"/>
      <c r="F1" s="7"/>
    </row>
    <row r="3" spans="1:6" x14ac:dyDescent="0.2">
      <c r="A3" s="28" t="s">
        <v>21</v>
      </c>
      <c r="B3" s="28" t="s">
        <v>22</v>
      </c>
      <c r="C3" s="28" t="s">
        <v>23</v>
      </c>
      <c r="D3" s="28" t="s">
        <v>24</v>
      </c>
      <c r="E3" s="28" t="s">
        <v>25</v>
      </c>
      <c r="F3" s="28" t="s">
        <v>26</v>
      </c>
    </row>
    <row r="4" spans="1:6" x14ac:dyDescent="0.2">
      <c r="A4" s="29">
        <v>1</v>
      </c>
      <c r="B4" s="42"/>
      <c r="C4" s="42" t="s">
        <v>52</v>
      </c>
      <c r="D4" s="29"/>
      <c r="E4" s="29"/>
      <c r="F4" s="29"/>
    </row>
    <row r="5" spans="1:6" x14ac:dyDescent="0.2">
      <c r="A5" s="30">
        <v>2</v>
      </c>
      <c r="B5" s="30"/>
      <c r="C5" s="45" t="s">
        <v>53</v>
      </c>
      <c r="D5" s="30"/>
      <c r="E5" s="30"/>
      <c r="F5" s="30"/>
    </row>
    <row r="6" spans="1:6" x14ac:dyDescent="0.2">
      <c r="A6" s="29">
        <v>3</v>
      </c>
      <c r="B6" s="29"/>
      <c r="C6" s="42" t="s">
        <v>56</v>
      </c>
      <c r="D6" s="29"/>
      <c r="E6" s="29"/>
      <c r="F6" s="29"/>
    </row>
    <row r="7" spans="1:6" x14ac:dyDescent="0.2">
      <c r="A7" s="30">
        <v>4</v>
      </c>
      <c r="B7" s="30"/>
      <c r="C7" s="45" t="s">
        <v>54</v>
      </c>
      <c r="D7" s="30"/>
      <c r="E7" s="30"/>
      <c r="F7" s="30"/>
    </row>
    <row r="8" spans="1:6" x14ac:dyDescent="0.2">
      <c r="A8" s="29">
        <v>5</v>
      </c>
      <c r="B8" s="29"/>
      <c r="C8" s="42" t="s">
        <v>55</v>
      </c>
      <c r="D8" s="29"/>
      <c r="E8" s="29"/>
      <c r="F8" s="29"/>
    </row>
    <row r="9" spans="1:6" x14ac:dyDescent="0.2">
      <c r="A9" s="30">
        <v>6</v>
      </c>
      <c r="B9" s="30"/>
      <c r="C9" s="45" t="s">
        <v>58</v>
      </c>
      <c r="D9" s="30"/>
      <c r="E9" s="30"/>
      <c r="F9" s="30"/>
    </row>
    <row r="10" spans="1:6" x14ac:dyDescent="0.2">
      <c r="A10" s="29">
        <v>7</v>
      </c>
      <c r="B10" s="29"/>
      <c r="C10" s="42" t="s">
        <v>57</v>
      </c>
      <c r="D10" s="29"/>
      <c r="E10" s="29"/>
      <c r="F10" s="29"/>
    </row>
    <row r="11" spans="1:6" x14ac:dyDescent="0.2">
      <c r="A11" s="30">
        <v>8</v>
      </c>
      <c r="B11" s="30"/>
      <c r="C11" s="45" t="s">
        <v>59</v>
      </c>
      <c r="D11" s="30"/>
      <c r="E11" s="30"/>
      <c r="F11" s="30"/>
    </row>
    <row r="12" spans="1:6" x14ac:dyDescent="0.2">
      <c r="A12" s="29">
        <v>9</v>
      </c>
      <c r="B12" s="29"/>
      <c r="C12" s="29"/>
      <c r="D12" s="29"/>
      <c r="E12" s="29"/>
      <c r="F12" s="29"/>
    </row>
    <row r="13" spans="1:6" x14ac:dyDescent="0.2">
      <c r="A13" s="30">
        <v>10</v>
      </c>
      <c r="B13" s="30"/>
      <c r="C13" s="30"/>
      <c r="D13" s="30"/>
      <c r="E13" s="30"/>
      <c r="F13" s="30"/>
    </row>
    <row r="14" spans="1:6" x14ac:dyDescent="0.2">
      <c r="A14" s="29">
        <v>11</v>
      </c>
      <c r="B14" s="29"/>
      <c r="C14" s="29"/>
      <c r="D14" s="29"/>
      <c r="E14" s="29"/>
      <c r="F14" s="29"/>
    </row>
    <row r="15" spans="1:6" x14ac:dyDescent="0.2">
      <c r="A15" s="30">
        <v>12</v>
      </c>
      <c r="B15" s="30"/>
      <c r="C15" s="30"/>
      <c r="D15" s="30"/>
      <c r="E15" s="30"/>
      <c r="F15" s="30"/>
    </row>
    <row r="16" spans="1:6" x14ac:dyDescent="0.2">
      <c r="A16" s="29">
        <v>13</v>
      </c>
      <c r="B16" s="29"/>
      <c r="C16" s="29"/>
      <c r="D16" s="29"/>
      <c r="E16" s="29"/>
      <c r="F16" s="29"/>
    </row>
    <row r="17" spans="1:6" x14ac:dyDescent="0.2">
      <c r="A17" s="30">
        <v>14</v>
      </c>
      <c r="B17" s="30"/>
      <c r="C17" s="30"/>
      <c r="D17" s="30"/>
      <c r="E17" s="30"/>
      <c r="F17" s="30"/>
    </row>
    <row r="18" spans="1:6" x14ac:dyDescent="0.2">
      <c r="A18" s="29">
        <v>15</v>
      </c>
      <c r="B18" s="29"/>
      <c r="C18" s="29"/>
      <c r="D18" s="29"/>
      <c r="E18" s="29"/>
      <c r="F18" s="29"/>
    </row>
    <row r="19" spans="1:6" x14ac:dyDescent="0.2">
      <c r="A19" s="30">
        <v>16</v>
      </c>
      <c r="B19" s="30"/>
      <c r="C19" s="30"/>
      <c r="D19" s="30"/>
      <c r="E19" s="30"/>
      <c r="F19" s="30"/>
    </row>
    <row r="20" spans="1:6" x14ac:dyDescent="0.2">
      <c r="A20" s="29">
        <v>17</v>
      </c>
      <c r="B20" s="29"/>
      <c r="C20" s="29"/>
      <c r="D20" s="29"/>
      <c r="E20" s="29"/>
      <c r="F20" s="29"/>
    </row>
    <row r="21" spans="1:6" x14ac:dyDescent="0.2">
      <c r="A21" s="30">
        <v>18</v>
      </c>
      <c r="B21" s="30"/>
      <c r="C21" s="30"/>
      <c r="D21" s="30"/>
      <c r="E21" s="30"/>
      <c r="F21" s="30"/>
    </row>
    <row r="22" spans="1:6" x14ac:dyDescent="0.2">
      <c r="A22" s="29">
        <v>19</v>
      </c>
      <c r="B22" s="29"/>
      <c r="C22" s="29"/>
      <c r="D22" s="29"/>
      <c r="E22" s="29"/>
      <c r="F22" s="29"/>
    </row>
    <row r="23" spans="1:6" x14ac:dyDescent="0.2">
      <c r="A23" s="30">
        <v>20</v>
      </c>
      <c r="B23" s="30"/>
      <c r="C23" s="30"/>
      <c r="D23" s="30"/>
      <c r="E23" s="30"/>
      <c r="F23" s="30"/>
    </row>
    <row r="24" spans="1:6" x14ac:dyDescent="0.2">
      <c r="A24" s="29">
        <v>21</v>
      </c>
      <c r="B24" s="29"/>
      <c r="C24" s="29"/>
      <c r="D24" s="29"/>
      <c r="E24" s="29"/>
      <c r="F24" s="29"/>
    </row>
    <row r="25" spans="1:6" x14ac:dyDescent="0.2">
      <c r="A25" s="30">
        <v>22</v>
      </c>
      <c r="B25" s="30"/>
      <c r="C25" s="30"/>
      <c r="D25" s="30"/>
      <c r="E25" s="30"/>
      <c r="F25" s="30"/>
    </row>
    <row r="26" spans="1:6" x14ac:dyDescent="0.2">
      <c r="A26" s="29">
        <v>23</v>
      </c>
      <c r="B26" s="29"/>
      <c r="C26" s="29"/>
      <c r="D26" s="29"/>
      <c r="E26" s="29"/>
      <c r="F26" s="29"/>
    </row>
    <row r="27" spans="1:6" x14ac:dyDescent="0.2">
      <c r="A27" s="30">
        <v>24</v>
      </c>
      <c r="B27" s="30"/>
      <c r="C27" s="30"/>
      <c r="D27" s="30"/>
      <c r="E27" s="30"/>
      <c r="F27" s="30"/>
    </row>
    <row r="28" spans="1:6" x14ac:dyDescent="0.2">
      <c r="A28" s="29">
        <v>25</v>
      </c>
      <c r="B28" s="29"/>
      <c r="C28" s="29"/>
      <c r="D28" s="29"/>
      <c r="E28" s="29"/>
      <c r="F28" s="29"/>
    </row>
    <row r="29" spans="1:6" x14ac:dyDescent="0.2">
      <c r="A29" s="30">
        <v>26</v>
      </c>
      <c r="B29" s="30"/>
      <c r="C29" s="30"/>
      <c r="D29" s="30"/>
      <c r="E29" s="30"/>
      <c r="F29" s="30"/>
    </row>
    <row r="30" spans="1:6" x14ac:dyDescent="0.2">
      <c r="A30" s="29">
        <v>27</v>
      </c>
      <c r="B30" s="29"/>
      <c r="C30" s="29"/>
      <c r="D30" s="29"/>
      <c r="E30" s="29"/>
      <c r="F30" s="29"/>
    </row>
    <row r="31" spans="1:6" x14ac:dyDescent="0.2">
      <c r="A31" s="30">
        <v>28</v>
      </c>
      <c r="B31" s="30"/>
      <c r="C31" s="30"/>
      <c r="D31" s="30"/>
      <c r="E31" s="30"/>
      <c r="F31" s="30"/>
    </row>
    <row r="32" spans="1:6" x14ac:dyDescent="0.2">
      <c r="A32" s="29">
        <v>29</v>
      </c>
      <c r="B32" s="29"/>
      <c r="C32" s="29"/>
      <c r="D32" s="29"/>
      <c r="E32" s="29"/>
      <c r="F32" s="29"/>
    </row>
    <row r="33" spans="1:6" x14ac:dyDescent="0.2">
      <c r="A33" s="30">
        <v>30</v>
      </c>
      <c r="B33" s="30"/>
      <c r="C33" s="30"/>
      <c r="D33" s="30"/>
      <c r="E33" s="30"/>
      <c r="F33" s="30"/>
    </row>
    <row r="34" spans="1:6" x14ac:dyDescent="0.2">
      <c r="A34" s="29">
        <v>31</v>
      </c>
      <c r="B34" s="29"/>
      <c r="C34" s="29"/>
      <c r="D34" s="29"/>
      <c r="E34" s="29"/>
      <c r="F34" s="29"/>
    </row>
    <row r="35" spans="1:6" x14ac:dyDescent="0.2">
      <c r="A35" s="30">
        <v>32</v>
      </c>
      <c r="B35" s="30"/>
      <c r="C35" s="30"/>
      <c r="D35" s="30"/>
      <c r="E35" s="30"/>
      <c r="F35" s="30"/>
    </row>
    <row r="36" spans="1:6" x14ac:dyDescent="0.2">
      <c r="A36" s="29">
        <v>33</v>
      </c>
      <c r="B36" s="29"/>
      <c r="C36" s="29"/>
      <c r="D36" s="29"/>
      <c r="E36" s="29"/>
      <c r="F36" s="29"/>
    </row>
    <row r="37" spans="1:6" x14ac:dyDescent="0.2">
      <c r="A37" s="30">
        <v>34</v>
      </c>
      <c r="B37" s="30"/>
      <c r="C37" s="30"/>
      <c r="D37" s="30"/>
      <c r="E37" s="30"/>
      <c r="F37" s="30"/>
    </row>
    <row r="38" spans="1:6" x14ac:dyDescent="0.2">
      <c r="A38" s="29">
        <v>35</v>
      </c>
      <c r="B38" s="29"/>
      <c r="C38" s="29"/>
      <c r="D38" s="29"/>
      <c r="E38" s="29"/>
      <c r="F38" s="29"/>
    </row>
    <row r="39" spans="1:6" x14ac:dyDescent="0.2">
      <c r="A39" s="30">
        <v>36</v>
      </c>
      <c r="B39" s="30"/>
      <c r="C39" s="30"/>
      <c r="D39" s="30"/>
      <c r="E39" s="30"/>
      <c r="F39" s="30"/>
    </row>
    <row r="40" spans="1:6" x14ac:dyDescent="0.2">
      <c r="A40" s="29">
        <v>37</v>
      </c>
      <c r="B40" s="29"/>
      <c r="C40" s="29"/>
      <c r="D40" s="29"/>
      <c r="E40" s="29"/>
      <c r="F40" s="29"/>
    </row>
    <row r="41" spans="1:6" x14ac:dyDescent="0.2">
      <c r="A41" s="30">
        <v>38</v>
      </c>
      <c r="B41" s="30"/>
      <c r="C41" s="30"/>
      <c r="D41" s="30"/>
      <c r="E41" s="30"/>
      <c r="F41" s="30"/>
    </row>
    <row r="42" spans="1:6" x14ac:dyDescent="0.2">
      <c r="A42" s="29">
        <v>39</v>
      </c>
      <c r="B42" s="29"/>
      <c r="C42" s="29"/>
      <c r="D42" s="29"/>
      <c r="E42" s="29"/>
      <c r="F42" s="29"/>
    </row>
    <row r="43" spans="1:6" x14ac:dyDescent="0.2">
      <c r="A43" s="30">
        <v>40</v>
      </c>
      <c r="B43" s="30"/>
      <c r="C43" s="30"/>
      <c r="D43" s="30"/>
      <c r="E43" s="30"/>
      <c r="F43" s="30"/>
    </row>
  </sheetData>
  <mergeCells count="1">
    <mergeCell ref="A1:F1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7E22"/>
  </sheetPr>
  <dimension ref="A1:V44"/>
  <sheetViews>
    <sheetView zoomScale="159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8" sqref="L8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14" customWidth="1"/>
    <col min="4" max="4" width="10" customWidth="1"/>
    <col min="5" max="5" width="9.5" bestFit="1" customWidth="1"/>
    <col min="6" max="7" width="10" customWidth="1"/>
    <col min="8" max="8" width="8" customWidth="1"/>
    <col min="9" max="9" width="12" customWidth="1"/>
    <col min="10" max="13" width="10" customWidth="1"/>
    <col min="14" max="14" width="8" customWidth="1"/>
    <col min="15" max="15" width="12" customWidth="1"/>
    <col min="16" max="19" width="10" customWidth="1"/>
    <col min="20" max="20" width="8" customWidth="1"/>
    <col min="21" max="21" width="12" customWidth="1"/>
    <col min="22" max="22" width="14" customWidth="1"/>
  </cols>
  <sheetData>
    <row r="1" spans="1:22" ht="17.25" customHeight="1" x14ac:dyDescent="0.2">
      <c r="A1" s="7" t="s">
        <v>27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3" spans="1:22" ht="15" customHeight="1" x14ac:dyDescent="0.2">
      <c r="A3" s="6" t="s">
        <v>21</v>
      </c>
      <c r="B3" s="6" t="s">
        <v>22</v>
      </c>
      <c r="C3" s="6" t="s">
        <v>23</v>
      </c>
      <c r="D3" s="5" t="s">
        <v>28</v>
      </c>
      <c r="E3" s="5"/>
      <c r="F3" s="5"/>
      <c r="G3" s="5"/>
      <c r="H3" s="5"/>
      <c r="I3" s="5"/>
      <c r="J3" s="4" t="s">
        <v>29</v>
      </c>
      <c r="K3" s="4"/>
      <c r="L3" s="4"/>
      <c r="M3" s="4"/>
      <c r="N3" s="4"/>
      <c r="O3" s="4"/>
      <c r="P3" s="3" t="s">
        <v>30</v>
      </c>
      <c r="Q3" s="3"/>
      <c r="R3" s="3"/>
      <c r="S3" s="3"/>
      <c r="T3" s="3"/>
      <c r="U3" s="3"/>
      <c r="V3" s="10" t="s">
        <v>31</v>
      </c>
    </row>
    <row r="4" spans="1:22" ht="26" x14ac:dyDescent="0.2">
      <c r="A4" s="6"/>
      <c r="B4" s="6"/>
      <c r="C4" s="6"/>
      <c r="D4" s="31" t="s">
        <v>50</v>
      </c>
      <c r="E4" s="32" t="s">
        <v>51</v>
      </c>
      <c r="F4" s="33" t="s">
        <v>34</v>
      </c>
      <c r="G4" s="34" t="s">
        <v>35</v>
      </c>
      <c r="H4" s="35" t="s">
        <v>36</v>
      </c>
      <c r="I4" s="36" t="s">
        <v>37</v>
      </c>
      <c r="J4" s="31" t="s">
        <v>32</v>
      </c>
      <c r="K4" s="32" t="s">
        <v>51</v>
      </c>
      <c r="L4" s="33" t="s">
        <v>34</v>
      </c>
      <c r="M4" s="34" t="s">
        <v>35</v>
      </c>
      <c r="N4" s="35" t="s">
        <v>36</v>
      </c>
      <c r="O4" s="36" t="s">
        <v>37</v>
      </c>
      <c r="P4" s="31" t="s">
        <v>32</v>
      </c>
      <c r="Q4" s="32" t="s">
        <v>33</v>
      </c>
      <c r="R4" s="33" t="s">
        <v>34</v>
      </c>
      <c r="S4" s="34" t="s">
        <v>35</v>
      </c>
      <c r="T4" s="35" t="s">
        <v>36</v>
      </c>
      <c r="U4" s="36" t="s">
        <v>37</v>
      </c>
      <c r="V4" s="10"/>
    </row>
    <row r="5" spans="1:22" x14ac:dyDescent="0.2">
      <c r="A5" s="29">
        <f>'👥 Participants'!A4</f>
        <v>1</v>
      </c>
      <c r="B5" s="29">
        <f>'👥 Participants'!B4</f>
        <v>0</v>
      </c>
      <c r="C5" s="29" t="str">
        <f>'👥 Participants'!C4</f>
        <v>Léandre</v>
      </c>
      <c r="D5" s="29">
        <v>2</v>
      </c>
      <c r="E5" s="29">
        <v>5</v>
      </c>
      <c r="F5" s="29"/>
      <c r="G5" s="29"/>
      <c r="H5" s="29">
        <v>2</v>
      </c>
      <c r="I5" s="37">
        <f>IF(1&gt;'⚙️ Réglages'!C11,0,IF(H5&gt;'⚙️ Réglages'!C6,0,D5*'⚙️ Réglages'!C7+E5*'⚙️ Réglages'!C8+F5*'⚙️ Réglages'!C9+G5*'⚙️ Réglages'!C10))</f>
        <v>60</v>
      </c>
      <c r="J5" s="29">
        <v>2</v>
      </c>
      <c r="K5" s="29">
        <v>5</v>
      </c>
      <c r="L5" s="29">
        <v>0</v>
      </c>
      <c r="M5" s="29"/>
      <c r="N5" s="29"/>
      <c r="O5" s="37">
        <f>IF(2&gt;'⚙️ Réglages'!C11,0,IF(N5&gt;'⚙️ Réglages'!C6,0,J5*'⚙️ Réglages'!C7+K5*'⚙️ Réglages'!C8+L5*'⚙️ Réglages'!C9+M5*'⚙️ Réglages'!C10))</f>
        <v>60</v>
      </c>
      <c r="P5" s="29"/>
      <c r="Q5" s="29"/>
      <c r="R5" s="29"/>
      <c r="S5" s="29"/>
      <c r="T5" s="29"/>
      <c r="U5" s="37">
        <f>IF(3&gt;'⚙️ Réglages'!C11,0,IF(T5&gt;'⚙️ Réglages'!C6,0,P5*'⚙️ Réglages'!C7+Q5*'⚙️ Réglages'!C8+R5*'⚙️ Réglages'!C9+S5*'⚙️ Réglages'!C10))</f>
        <v>0</v>
      </c>
      <c r="V5" s="38">
        <f t="shared" ref="V5:V44" si="0">I5+O5+U5</f>
        <v>120</v>
      </c>
    </row>
    <row r="6" spans="1:22" x14ac:dyDescent="0.2">
      <c r="A6" s="30">
        <f>'👥 Participants'!A5</f>
        <v>2</v>
      </c>
      <c r="B6" s="30">
        <f>'👥 Participants'!B5</f>
        <v>0</v>
      </c>
      <c r="C6" s="30" t="str">
        <f>'👥 Participants'!C5</f>
        <v>Jonathan</v>
      </c>
      <c r="D6" s="30">
        <v>2</v>
      </c>
      <c r="E6" s="30">
        <v>5</v>
      </c>
      <c r="F6" s="30">
        <v>3</v>
      </c>
      <c r="G6" s="30"/>
      <c r="H6" s="30">
        <v>2</v>
      </c>
      <c r="I6" s="37">
        <f>IF(1&gt;'⚙️ Réglages'!C11,0,IF(H6&gt;'⚙️ Réglages'!C6,0,D6*'⚙️ Réglages'!C7+E6*'⚙️ Réglages'!C8+F6*'⚙️ Réglages'!C9+G6*'⚙️ Réglages'!C10))</f>
        <v>120</v>
      </c>
      <c r="J6" s="29">
        <v>2</v>
      </c>
      <c r="K6" s="29">
        <v>5</v>
      </c>
      <c r="L6" s="29">
        <v>2</v>
      </c>
      <c r="M6" s="30"/>
      <c r="N6" s="30"/>
      <c r="O6" s="37">
        <f>IF(2&gt;'⚙️ Réglages'!C11,0,IF(N6&gt;'⚙️ Réglages'!C6,0,J6*'⚙️ Réglages'!C7+K6*'⚙️ Réglages'!C8+L6*'⚙️ Réglages'!C9+M6*'⚙️ Réglages'!C10))</f>
        <v>100</v>
      </c>
      <c r="P6" s="30"/>
      <c r="Q6" s="30"/>
      <c r="R6" s="30"/>
      <c r="S6" s="30"/>
      <c r="T6" s="30"/>
      <c r="U6" s="37">
        <f>IF(3&gt;'⚙️ Réglages'!C11,0,IF(T6&gt;'⚙️ Réglages'!C6,0,P6*'⚙️ Réglages'!C7+Q6*'⚙️ Réglages'!C8+R6*'⚙️ Réglages'!C9+S6*'⚙️ Réglages'!C10))</f>
        <v>0</v>
      </c>
      <c r="V6" s="38">
        <f t="shared" si="0"/>
        <v>220</v>
      </c>
    </row>
    <row r="7" spans="1:22" x14ac:dyDescent="0.2">
      <c r="A7" s="29">
        <f>'👥 Participants'!A6</f>
        <v>3</v>
      </c>
      <c r="B7" s="29">
        <f>'👥 Participants'!B6</f>
        <v>0</v>
      </c>
      <c r="C7" s="29" t="str">
        <f>'👥 Participants'!C6</f>
        <v>Enzo S</v>
      </c>
      <c r="D7" s="29">
        <v>2</v>
      </c>
      <c r="E7" s="29">
        <v>3</v>
      </c>
      <c r="F7" s="29"/>
      <c r="G7" s="29"/>
      <c r="H7" s="29">
        <v>3</v>
      </c>
      <c r="I7" s="37">
        <f>IF(1&gt;'⚙️ Réglages'!C11,0,IF(H7&gt;'⚙️ Réglages'!C6,0,D7*'⚙️ Réglages'!C7+E7*'⚙️ Réglages'!C8+F7*'⚙️ Réglages'!C9+G7*'⚙️ Réglages'!C10))</f>
        <v>0</v>
      </c>
      <c r="J7" s="29">
        <v>2</v>
      </c>
      <c r="K7" s="29">
        <v>5</v>
      </c>
      <c r="L7" s="29">
        <v>0</v>
      </c>
      <c r="M7" s="29"/>
      <c r="N7" s="29"/>
      <c r="O7" s="37">
        <f>IF(2&gt;'⚙️ Réglages'!C11,0,IF(N7&gt;'⚙️ Réglages'!C6,0,J7*'⚙️ Réglages'!C7+K7*'⚙️ Réglages'!C8+L7*'⚙️ Réglages'!C9+M7*'⚙️ Réglages'!C10))</f>
        <v>60</v>
      </c>
      <c r="P7" s="29"/>
      <c r="Q7" s="29"/>
      <c r="R7" s="29"/>
      <c r="S7" s="29"/>
      <c r="T7" s="29"/>
      <c r="U7" s="37">
        <f>IF(3&gt;'⚙️ Réglages'!C11,0,IF(T7&gt;'⚙️ Réglages'!C6,0,P7*'⚙️ Réglages'!C7+Q7*'⚙️ Réglages'!C8+R7*'⚙️ Réglages'!C9+S7*'⚙️ Réglages'!C10))</f>
        <v>0</v>
      </c>
      <c r="V7" s="38">
        <f t="shared" si="0"/>
        <v>60</v>
      </c>
    </row>
    <row r="8" spans="1:22" x14ac:dyDescent="0.2">
      <c r="A8" s="30">
        <f>'👥 Participants'!A7</f>
        <v>4</v>
      </c>
      <c r="B8" s="30">
        <f>'👥 Participants'!B7</f>
        <v>0</v>
      </c>
      <c r="C8" s="30" t="str">
        <f>'👥 Participants'!C7</f>
        <v>Justin</v>
      </c>
      <c r="D8" s="30">
        <v>2</v>
      </c>
      <c r="E8" s="30">
        <v>5</v>
      </c>
      <c r="F8" s="30">
        <v>3</v>
      </c>
      <c r="G8" s="30"/>
      <c r="H8" s="30">
        <v>1</v>
      </c>
      <c r="I8" s="37">
        <f>IF(1&gt;'⚙️ Réglages'!C11,0,IF(H8&gt;'⚙️ Réglages'!C6,0,D8*'⚙️ Réglages'!C7+E8*'⚙️ Réglages'!C8+F8*'⚙️ Réglages'!C9+G8*'⚙️ Réglages'!C10))</f>
        <v>120</v>
      </c>
      <c r="J8" s="29">
        <v>2</v>
      </c>
      <c r="K8" s="29">
        <v>5</v>
      </c>
      <c r="L8" s="29">
        <v>3</v>
      </c>
      <c r="M8" s="30"/>
      <c r="N8" s="30"/>
      <c r="O8" s="37">
        <f>IF(2&gt;'⚙️ Réglages'!C11,0,IF(N8&gt;'⚙️ Réglages'!C6,0,J8*'⚙️ Réglages'!C7+K8*'⚙️ Réglages'!C8+L8*'⚙️ Réglages'!C9+M8*'⚙️ Réglages'!C10))</f>
        <v>120</v>
      </c>
      <c r="P8" s="30"/>
      <c r="Q8" s="30"/>
      <c r="R8" s="30"/>
      <c r="S8" s="30"/>
      <c r="T8" s="30"/>
      <c r="U8" s="37">
        <f>IF(3&gt;'⚙️ Réglages'!C11,0,IF(T8&gt;'⚙️ Réglages'!C6,0,P8*'⚙️ Réglages'!C7+Q8*'⚙️ Réglages'!C8+R8*'⚙️ Réglages'!C9+S8*'⚙️ Réglages'!C10))</f>
        <v>0</v>
      </c>
      <c r="V8" s="38">
        <f t="shared" si="0"/>
        <v>240</v>
      </c>
    </row>
    <row r="9" spans="1:22" x14ac:dyDescent="0.2">
      <c r="A9" s="29">
        <f>'👥 Participants'!A8</f>
        <v>5</v>
      </c>
      <c r="B9" s="29">
        <f>'👥 Participants'!B8</f>
        <v>0</v>
      </c>
      <c r="C9" s="29" t="str">
        <f>'👥 Participants'!C8</f>
        <v>Martin</v>
      </c>
      <c r="D9" s="29">
        <v>1</v>
      </c>
      <c r="E9" s="29">
        <v>5</v>
      </c>
      <c r="F9" s="29">
        <v>2</v>
      </c>
      <c r="G9" s="29"/>
      <c r="H9" s="29">
        <v>2</v>
      </c>
      <c r="I9" s="37">
        <f>IF(1&gt;'⚙️ Réglages'!C11,0,IF(H9&gt;'⚙️ Réglages'!C6,0,D9*'⚙️ Réglages'!C7+E9*'⚙️ Réglages'!C8+F9*'⚙️ Réglages'!C9+G9*'⚙️ Réglages'!C10))</f>
        <v>95</v>
      </c>
      <c r="J9" s="29">
        <v>2</v>
      </c>
      <c r="K9" s="29">
        <v>5</v>
      </c>
      <c r="L9" s="29">
        <v>3</v>
      </c>
      <c r="M9" s="29"/>
      <c r="N9" s="29"/>
      <c r="O9" s="37">
        <f>IF(2&gt;'⚙️ Réglages'!C11,0,IF(N9&gt;'⚙️ Réglages'!C6,0,J9*'⚙️ Réglages'!C7+K9*'⚙️ Réglages'!C8+L9*'⚙️ Réglages'!C9+M9*'⚙️ Réglages'!C10))</f>
        <v>120</v>
      </c>
      <c r="P9" s="29"/>
      <c r="Q9" s="29"/>
      <c r="R9" s="29"/>
      <c r="S9" s="29"/>
      <c r="T9" s="29"/>
      <c r="U9" s="37">
        <f>IF(3&gt;'⚙️ Réglages'!C11,0,IF(T9&gt;'⚙️ Réglages'!C6,0,P9*'⚙️ Réglages'!C7+Q9*'⚙️ Réglages'!C8+R9*'⚙️ Réglages'!C9+S9*'⚙️ Réglages'!C10))</f>
        <v>0</v>
      </c>
      <c r="V9" s="38">
        <f t="shared" si="0"/>
        <v>215</v>
      </c>
    </row>
    <row r="10" spans="1:22" x14ac:dyDescent="0.2">
      <c r="A10" s="30">
        <f>'👥 Participants'!A9</f>
        <v>6</v>
      </c>
      <c r="B10" s="30">
        <f>'👥 Participants'!B9</f>
        <v>0</v>
      </c>
      <c r="C10" s="30" t="str">
        <f>'👥 Participants'!C9</f>
        <v>Enzo P</v>
      </c>
      <c r="D10" s="30">
        <v>2</v>
      </c>
      <c r="E10" s="30">
        <v>4</v>
      </c>
      <c r="F10" s="30"/>
      <c r="G10" s="30"/>
      <c r="H10" s="30">
        <v>2</v>
      </c>
      <c r="I10" s="37">
        <f>IF(1&gt;'⚙️ Réglages'!C11,0,IF(H10&gt;'⚙️ Réglages'!C6,0,D10*'⚙️ Réglages'!C7+E10*'⚙️ Réglages'!C8+F10*'⚙️ Réglages'!C9+G10*'⚙️ Réglages'!C10))</f>
        <v>50</v>
      </c>
      <c r="J10" s="29">
        <v>2</v>
      </c>
      <c r="K10" s="29">
        <v>5</v>
      </c>
      <c r="L10" s="29">
        <v>0</v>
      </c>
      <c r="M10" s="30"/>
      <c r="N10" s="30"/>
      <c r="O10" s="37">
        <f>IF(2&gt;'⚙️ Réglages'!C11,0,IF(N10&gt;'⚙️ Réglages'!C6,0,J10*'⚙️ Réglages'!C7+K10*'⚙️ Réglages'!C8+L10*'⚙️ Réglages'!C9+M10*'⚙️ Réglages'!C10))</f>
        <v>60</v>
      </c>
      <c r="P10" s="30"/>
      <c r="Q10" s="30"/>
      <c r="R10" s="30"/>
      <c r="S10" s="30"/>
      <c r="T10" s="30"/>
      <c r="U10" s="37">
        <f>IF(3&gt;'⚙️ Réglages'!C11,0,IF(T10&gt;'⚙️ Réglages'!C6,0,P10*'⚙️ Réglages'!C7+Q10*'⚙️ Réglages'!C8+R10*'⚙️ Réglages'!C9+S10*'⚙️ Réglages'!C10))</f>
        <v>0</v>
      </c>
      <c r="V10" s="38">
        <f t="shared" si="0"/>
        <v>110</v>
      </c>
    </row>
    <row r="11" spans="1:22" x14ac:dyDescent="0.2">
      <c r="A11" s="29">
        <f>'👥 Participants'!A10</f>
        <v>7</v>
      </c>
      <c r="B11" s="29">
        <f>'👥 Participants'!B10</f>
        <v>0</v>
      </c>
      <c r="C11" s="29" t="str">
        <f>'👥 Participants'!C10</f>
        <v>Gutave</v>
      </c>
      <c r="D11" s="29">
        <v>2</v>
      </c>
      <c r="E11" s="29">
        <v>5</v>
      </c>
      <c r="F11" s="29">
        <v>2</v>
      </c>
      <c r="G11" s="29"/>
      <c r="H11" s="29">
        <v>2</v>
      </c>
      <c r="I11" s="37">
        <f>IF(1&gt;'⚙️ Réglages'!C11,0,IF(H11&gt;'⚙️ Réglages'!C6,0,D11*'⚙️ Réglages'!C7+E11*'⚙️ Réglages'!C8+F11*'⚙️ Réglages'!C9+G11*'⚙️ Réglages'!C10))</f>
        <v>100</v>
      </c>
      <c r="J11" s="29">
        <v>2</v>
      </c>
      <c r="K11" s="29">
        <v>4</v>
      </c>
      <c r="L11" s="29">
        <v>3</v>
      </c>
      <c r="M11" s="29"/>
      <c r="N11" s="29"/>
      <c r="O11" s="37">
        <f>IF(2&gt;'⚙️ Réglages'!C11,0,IF(N11&gt;'⚙️ Réglages'!C6,0,J11*'⚙️ Réglages'!C7+K11*'⚙️ Réglages'!C8+L11*'⚙️ Réglages'!C9+M11*'⚙️ Réglages'!C10))</f>
        <v>110</v>
      </c>
      <c r="P11" s="29"/>
      <c r="Q11" s="29"/>
      <c r="R11" s="29"/>
      <c r="S11" s="29"/>
      <c r="T11" s="29"/>
      <c r="U11" s="37">
        <f>IF(3&gt;'⚙️ Réglages'!C11,0,IF(T11&gt;'⚙️ Réglages'!C6,0,P11*'⚙️ Réglages'!C7+Q11*'⚙️ Réglages'!C8+R11*'⚙️ Réglages'!C9+S11*'⚙️ Réglages'!C10))</f>
        <v>0</v>
      </c>
      <c r="V11" s="38">
        <f t="shared" si="0"/>
        <v>210</v>
      </c>
    </row>
    <row r="12" spans="1:22" x14ac:dyDescent="0.2">
      <c r="A12" s="30">
        <f>'👥 Participants'!A11</f>
        <v>8</v>
      </c>
      <c r="B12" s="30">
        <f>'👥 Participants'!B11</f>
        <v>0</v>
      </c>
      <c r="C12" s="30" t="str">
        <f>'👥 Participants'!C11</f>
        <v>Louis</v>
      </c>
      <c r="D12" s="30">
        <v>2</v>
      </c>
      <c r="E12" s="30">
        <v>5</v>
      </c>
      <c r="F12" s="30"/>
      <c r="G12" s="30"/>
      <c r="H12" s="30">
        <v>2</v>
      </c>
      <c r="I12" s="37">
        <f>IF(1&gt;'⚙️ Réglages'!C11,0,IF(H12&gt;'⚙️ Réglages'!C6,0,D12*'⚙️ Réglages'!C7+E12*'⚙️ Réglages'!C8+F12*'⚙️ Réglages'!C9+G12*'⚙️ Réglages'!C10))</f>
        <v>60</v>
      </c>
      <c r="J12" s="29">
        <v>2</v>
      </c>
      <c r="K12" s="29">
        <v>5</v>
      </c>
      <c r="L12" s="29">
        <v>2</v>
      </c>
      <c r="M12" s="30"/>
      <c r="N12" s="30"/>
      <c r="O12" s="37">
        <f>IF(2&gt;'⚙️ Réglages'!C11,0,IF(N12&gt;'⚙️ Réglages'!C6,0,J12*'⚙️ Réglages'!C7+K12*'⚙️ Réglages'!C8+L12*'⚙️ Réglages'!C9+M12*'⚙️ Réglages'!C10))</f>
        <v>100</v>
      </c>
      <c r="P12" s="30"/>
      <c r="Q12" s="30"/>
      <c r="R12" s="30"/>
      <c r="S12" s="30"/>
      <c r="T12" s="30"/>
      <c r="U12" s="37">
        <f>IF(3&gt;'⚙️ Réglages'!C11,0,IF(T12&gt;'⚙️ Réglages'!C6,0,P12*'⚙️ Réglages'!C7+Q12*'⚙️ Réglages'!C8+R12*'⚙️ Réglages'!C9+S12*'⚙️ Réglages'!C10))</f>
        <v>0</v>
      </c>
      <c r="V12" s="38">
        <f t="shared" si="0"/>
        <v>160</v>
      </c>
    </row>
    <row r="13" spans="1:22" x14ac:dyDescent="0.2">
      <c r="A13" s="29">
        <f>'👥 Participants'!A12</f>
        <v>9</v>
      </c>
      <c r="B13" s="29">
        <f>'👥 Participants'!B12</f>
        <v>0</v>
      </c>
      <c r="C13" s="29">
        <f>'👥 Participants'!C12</f>
        <v>0</v>
      </c>
      <c r="D13" s="29"/>
      <c r="E13" s="29"/>
      <c r="F13" s="29"/>
      <c r="G13" s="29"/>
      <c r="H13" s="29"/>
      <c r="I13" s="37">
        <f>IF(1&gt;'⚙️ Réglages'!C11,0,IF(H13&gt;'⚙️ Réglages'!C6,0,D13*'⚙️ Réglages'!C7+E13*'⚙️ Réglages'!C8+F13*'⚙️ Réglages'!C9+G13*'⚙️ Réglages'!C10))</f>
        <v>0</v>
      </c>
      <c r="J13" s="29"/>
      <c r="K13" s="29"/>
      <c r="L13" s="29"/>
      <c r="M13" s="29"/>
      <c r="N13" s="29"/>
      <c r="O13" s="37">
        <f>IF(2&gt;'⚙️ Réglages'!C11,0,IF(N13&gt;'⚙️ Réglages'!C6,0,J13*'⚙️ Réglages'!C7+K13*'⚙️ Réglages'!C8+L13*'⚙️ Réglages'!C9+M13*'⚙️ Réglages'!C10))</f>
        <v>0</v>
      </c>
      <c r="P13" s="29"/>
      <c r="Q13" s="29"/>
      <c r="R13" s="29"/>
      <c r="S13" s="29"/>
      <c r="T13" s="29"/>
      <c r="U13" s="37">
        <f>IF(3&gt;'⚙️ Réglages'!C11,0,IF(T13&gt;'⚙️ Réglages'!C6,0,P13*'⚙️ Réglages'!C7+Q13*'⚙️ Réglages'!C8+R13*'⚙️ Réglages'!C9+S13*'⚙️ Réglages'!C10))</f>
        <v>0</v>
      </c>
      <c r="V13" s="38">
        <f t="shared" si="0"/>
        <v>0</v>
      </c>
    </row>
    <row r="14" spans="1:22" x14ac:dyDescent="0.2">
      <c r="A14" s="30">
        <f>'👥 Participants'!A13</f>
        <v>10</v>
      </c>
      <c r="B14" s="30">
        <f>'👥 Participants'!B13</f>
        <v>0</v>
      </c>
      <c r="C14" s="30">
        <f>'👥 Participants'!C13</f>
        <v>0</v>
      </c>
      <c r="D14" s="30"/>
      <c r="E14" s="30"/>
      <c r="F14" s="30"/>
      <c r="G14" s="30"/>
      <c r="H14" s="30"/>
      <c r="I14" s="37">
        <f>IF(1&gt;'⚙️ Réglages'!C11,0,IF(H14&gt;'⚙️ Réglages'!C6,0,D14*'⚙️ Réglages'!C7+E14*'⚙️ Réglages'!C8+F14*'⚙️ Réglages'!C9+G14*'⚙️ Réglages'!C10))</f>
        <v>0</v>
      </c>
      <c r="J14" s="30"/>
      <c r="K14" s="30"/>
      <c r="L14" s="30"/>
      <c r="M14" s="30"/>
      <c r="N14" s="30"/>
      <c r="O14" s="37">
        <f>IF(2&gt;'⚙️ Réglages'!C11,0,IF(N14&gt;'⚙️ Réglages'!C6,0,J14*'⚙️ Réglages'!C7+K14*'⚙️ Réglages'!C8+L14*'⚙️ Réglages'!C9+M14*'⚙️ Réglages'!C10))</f>
        <v>0</v>
      </c>
      <c r="P14" s="30"/>
      <c r="Q14" s="30"/>
      <c r="R14" s="30"/>
      <c r="S14" s="30"/>
      <c r="T14" s="30"/>
      <c r="U14" s="37">
        <f>IF(3&gt;'⚙️ Réglages'!C11,0,IF(T14&gt;'⚙️ Réglages'!C6,0,P14*'⚙️ Réglages'!C7+Q14*'⚙️ Réglages'!C8+R14*'⚙️ Réglages'!C9+S14*'⚙️ Réglages'!C10))</f>
        <v>0</v>
      </c>
      <c r="V14" s="38">
        <f t="shared" si="0"/>
        <v>0</v>
      </c>
    </row>
    <row r="15" spans="1:22" x14ac:dyDescent="0.2">
      <c r="A15" s="29">
        <f>'👥 Participants'!A14</f>
        <v>11</v>
      </c>
      <c r="B15" s="29">
        <f>'👥 Participants'!B14</f>
        <v>0</v>
      </c>
      <c r="C15" s="29">
        <f>'👥 Participants'!C14</f>
        <v>0</v>
      </c>
      <c r="D15" s="29"/>
      <c r="E15" s="29"/>
      <c r="F15" s="29"/>
      <c r="G15" s="29"/>
      <c r="H15" s="29"/>
      <c r="I15" s="37">
        <f>IF(1&gt;'⚙️ Réglages'!C11,0,IF(H15&gt;'⚙️ Réglages'!C6,0,D15*'⚙️ Réglages'!C7+E15*'⚙️ Réglages'!C8+F15*'⚙️ Réglages'!C9+G15*'⚙️ Réglages'!C10))</f>
        <v>0</v>
      </c>
      <c r="J15" s="29"/>
      <c r="K15" s="29"/>
      <c r="L15" s="29"/>
      <c r="M15" s="29"/>
      <c r="N15" s="29"/>
      <c r="O15" s="37">
        <f>IF(2&gt;'⚙️ Réglages'!C11,0,IF(N15&gt;'⚙️ Réglages'!C6,0,J15*'⚙️ Réglages'!C7+K15*'⚙️ Réglages'!C8+L15*'⚙️ Réglages'!C9+M15*'⚙️ Réglages'!C10))</f>
        <v>0</v>
      </c>
      <c r="P15" s="29"/>
      <c r="Q15" s="29"/>
      <c r="R15" s="29"/>
      <c r="S15" s="29"/>
      <c r="T15" s="29"/>
      <c r="U15" s="37">
        <f>IF(3&gt;'⚙️ Réglages'!C11,0,IF(T15&gt;'⚙️ Réglages'!C6,0,P15*'⚙️ Réglages'!C7+Q15*'⚙️ Réglages'!C8+R15*'⚙️ Réglages'!C9+S15*'⚙️ Réglages'!C10))</f>
        <v>0</v>
      </c>
      <c r="V15" s="38">
        <f t="shared" si="0"/>
        <v>0</v>
      </c>
    </row>
    <row r="16" spans="1:22" x14ac:dyDescent="0.2">
      <c r="A16" s="30">
        <f>'👥 Participants'!A15</f>
        <v>12</v>
      </c>
      <c r="B16" s="30">
        <f>'👥 Participants'!B15</f>
        <v>0</v>
      </c>
      <c r="C16" s="30">
        <f>'👥 Participants'!C15</f>
        <v>0</v>
      </c>
      <c r="D16" s="30"/>
      <c r="E16" s="30"/>
      <c r="F16" s="30"/>
      <c r="G16" s="30"/>
      <c r="H16" s="30"/>
      <c r="I16" s="37">
        <f>IF(1&gt;'⚙️ Réglages'!C11,0,IF(H16&gt;'⚙️ Réglages'!C6,0,D16*'⚙️ Réglages'!C7+E16*'⚙️ Réglages'!C8+F16*'⚙️ Réglages'!C9+G16*'⚙️ Réglages'!C10))</f>
        <v>0</v>
      </c>
      <c r="J16" s="30"/>
      <c r="K16" s="30"/>
      <c r="L16" s="30"/>
      <c r="M16" s="30"/>
      <c r="N16" s="30"/>
      <c r="O16" s="37">
        <f>IF(2&gt;'⚙️ Réglages'!C11,0,IF(N16&gt;'⚙️ Réglages'!C6,0,J16*'⚙️ Réglages'!C7+K16*'⚙️ Réglages'!C8+L16*'⚙️ Réglages'!C9+M16*'⚙️ Réglages'!C10))</f>
        <v>0</v>
      </c>
      <c r="P16" s="30"/>
      <c r="Q16" s="30"/>
      <c r="R16" s="30"/>
      <c r="S16" s="30"/>
      <c r="T16" s="30"/>
      <c r="U16" s="37">
        <f>IF(3&gt;'⚙️ Réglages'!C11,0,IF(T16&gt;'⚙️ Réglages'!C6,0,P16*'⚙️ Réglages'!C7+Q16*'⚙️ Réglages'!C8+R16*'⚙️ Réglages'!C9+S16*'⚙️ Réglages'!C10))</f>
        <v>0</v>
      </c>
      <c r="V16" s="38">
        <f t="shared" si="0"/>
        <v>0</v>
      </c>
    </row>
    <row r="17" spans="1:22" x14ac:dyDescent="0.2">
      <c r="A17" s="29">
        <f>'👥 Participants'!A16</f>
        <v>13</v>
      </c>
      <c r="B17" s="29">
        <f>'👥 Participants'!B16</f>
        <v>0</v>
      </c>
      <c r="C17" s="29">
        <f>'👥 Participants'!C16</f>
        <v>0</v>
      </c>
      <c r="D17" s="29"/>
      <c r="E17" s="29"/>
      <c r="F17" s="29"/>
      <c r="G17" s="29"/>
      <c r="H17" s="29"/>
      <c r="I17" s="37">
        <f>IF(1&gt;'⚙️ Réglages'!C11,0,IF(H17&gt;'⚙️ Réglages'!C6,0,D17*'⚙️ Réglages'!C7+E17*'⚙️ Réglages'!C8+F17*'⚙️ Réglages'!C9+G17*'⚙️ Réglages'!C10))</f>
        <v>0</v>
      </c>
      <c r="J17" s="29"/>
      <c r="K17" s="29"/>
      <c r="L17" s="29"/>
      <c r="M17" s="29"/>
      <c r="N17" s="29"/>
      <c r="O17" s="37">
        <f>IF(2&gt;'⚙️ Réglages'!C11,0,IF(N17&gt;'⚙️ Réglages'!C6,0,J17*'⚙️ Réglages'!C7+K17*'⚙️ Réglages'!C8+L17*'⚙️ Réglages'!C9+M17*'⚙️ Réglages'!C10))</f>
        <v>0</v>
      </c>
      <c r="P17" s="29"/>
      <c r="Q17" s="29"/>
      <c r="R17" s="29"/>
      <c r="S17" s="29"/>
      <c r="T17" s="29"/>
      <c r="U17" s="37">
        <f>IF(3&gt;'⚙️ Réglages'!C11,0,IF(T17&gt;'⚙️ Réglages'!C6,0,P17*'⚙️ Réglages'!C7+Q17*'⚙️ Réglages'!C8+R17*'⚙️ Réglages'!C9+S17*'⚙️ Réglages'!C10))</f>
        <v>0</v>
      </c>
      <c r="V17" s="38">
        <f t="shared" si="0"/>
        <v>0</v>
      </c>
    </row>
    <row r="18" spans="1:22" x14ac:dyDescent="0.2">
      <c r="A18" s="30">
        <f>'👥 Participants'!A17</f>
        <v>14</v>
      </c>
      <c r="B18" s="30">
        <f>'👥 Participants'!B17</f>
        <v>0</v>
      </c>
      <c r="C18" s="30">
        <f>'👥 Participants'!C17</f>
        <v>0</v>
      </c>
      <c r="D18" s="30"/>
      <c r="E18" s="30"/>
      <c r="F18" s="30"/>
      <c r="G18" s="30"/>
      <c r="H18" s="30"/>
      <c r="I18" s="37">
        <f>IF(1&gt;'⚙️ Réglages'!C11,0,IF(H18&gt;'⚙️ Réglages'!C6,0,D18*'⚙️ Réglages'!C7+E18*'⚙️ Réglages'!C8+F18*'⚙️ Réglages'!C9+G18*'⚙️ Réglages'!C10))</f>
        <v>0</v>
      </c>
      <c r="J18" s="30"/>
      <c r="K18" s="30"/>
      <c r="L18" s="30"/>
      <c r="M18" s="30"/>
      <c r="N18" s="30"/>
      <c r="O18" s="37">
        <f>IF(2&gt;'⚙️ Réglages'!C11,0,IF(N18&gt;'⚙️ Réglages'!C6,0,J18*'⚙️ Réglages'!C7+K18*'⚙️ Réglages'!C8+L18*'⚙️ Réglages'!C9+M18*'⚙️ Réglages'!C10))</f>
        <v>0</v>
      </c>
      <c r="P18" s="30"/>
      <c r="Q18" s="30"/>
      <c r="R18" s="30"/>
      <c r="S18" s="30"/>
      <c r="T18" s="30"/>
      <c r="U18" s="37">
        <f>IF(3&gt;'⚙️ Réglages'!C11,0,IF(T18&gt;'⚙️ Réglages'!C6,0,P18*'⚙️ Réglages'!C7+Q18*'⚙️ Réglages'!C8+R18*'⚙️ Réglages'!C9+S18*'⚙️ Réglages'!C10))</f>
        <v>0</v>
      </c>
      <c r="V18" s="38">
        <f t="shared" si="0"/>
        <v>0</v>
      </c>
    </row>
    <row r="19" spans="1:22" x14ac:dyDescent="0.2">
      <c r="A19" s="29">
        <f>'👥 Participants'!A18</f>
        <v>15</v>
      </c>
      <c r="B19" s="29">
        <f>'👥 Participants'!B18</f>
        <v>0</v>
      </c>
      <c r="C19" s="29">
        <f>'👥 Participants'!C18</f>
        <v>0</v>
      </c>
      <c r="D19" s="29"/>
      <c r="E19" s="29"/>
      <c r="F19" s="29"/>
      <c r="G19" s="29"/>
      <c r="H19" s="29"/>
      <c r="I19" s="37">
        <f>IF(1&gt;'⚙️ Réglages'!C11,0,IF(H19&gt;'⚙️ Réglages'!C6,0,D19*'⚙️ Réglages'!C7+E19*'⚙️ Réglages'!C8+F19*'⚙️ Réglages'!C9+G19*'⚙️ Réglages'!C10))</f>
        <v>0</v>
      </c>
      <c r="J19" s="29"/>
      <c r="K19" s="29"/>
      <c r="L19" s="29"/>
      <c r="M19" s="29"/>
      <c r="N19" s="29"/>
      <c r="O19" s="37">
        <f>IF(2&gt;'⚙️ Réglages'!C11,0,IF(N19&gt;'⚙️ Réglages'!C6,0,J19*'⚙️ Réglages'!C7+K19*'⚙️ Réglages'!C8+L19*'⚙️ Réglages'!C9+M19*'⚙️ Réglages'!C10))</f>
        <v>0</v>
      </c>
      <c r="P19" s="29"/>
      <c r="Q19" s="29"/>
      <c r="R19" s="29"/>
      <c r="S19" s="29"/>
      <c r="T19" s="29"/>
      <c r="U19" s="37">
        <f>IF(3&gt;'⚙️ Réglages'!C11,0,IF(T19&gt;'⚙️ Réglages'!C6,0,P19*'⚙️ Réglages'!C7+Q19*'⚙️ Réglages'!C8+R19*'⚙️ Réglages'!C9+S19*'⚙️ Réglages'!C10))</f>
        <v>0</v>
      </c>
      <c r="V19" s="38">
        <f t="shared" si="0"/>
        <v>0</v>
      </c>
    </row>
    <row r="20" spans="1:22" x14ac:dyDescent="0.2">
      <c r="A20" s="30">
        <f>'👥 Participants'!A19</f>
        <v>16</v>
      </c>
      <c r="B20" s="30">
        <f>'👥 Participants'!B19</f>
        <v>0</v>
      </c>
      <c r="C20" s="30">
        <f>'👥 Participants'!C19</f>
        <v>0</v>
      </c>
      <c r="D20" s="30"/>
      <c r="E20" s="30"/>
      <c r="F20" s="30"/>
      <c r="G20" s="30"/>
      <c r="H20" s="30"/>
      <c r="I20" s="37">
        <f>IF(1&gt;'⚙️ Réglages'!C11,0,IF(H20&gt;'⚙️ Réglages'!C6,0,D20*'⚙️ Réglages'!C7+E20*'⚙️ Réglages'!C8+F20*'⚙️ Réglages'!C9+G20*'⚙️ Réglages'!C10))</f>
        <v>0</v>
      </c>
      <c r="J20" s="30"/>
      <c r="K20" s="30"/>
      <c r="L20" s="30"/>
      <c r="M20" s="30"/>
      <c r="N20" s="30"/>
      <c r="O20" s="37">
        <f>IF(2&gt;'⚙️ Réglages'!C11,0,IF(N20&gt;'⚙️ Réglages'!C6,0,J20*'⚙️ Réglages'!C7+K20*'⚙️ Réglages'!C8+L20*'⚙️ Réglages'!C9+M20*'⚙️ Réglages'!C10))</f>
        <v>0</v>
      </c>
      <c r="P20" s="30"/>
      <c r="Q20" s="30"/>
      <c r="R20" s="30"/>
      <c r="S20" s="30"/>
      <c r="T20" s="30"/>
      <c r="U20" s="37">
        <f>IF(3&gt;'⚙️ Réglages'!C11,0,IF(T20&gt;'⚙️ Réglages'!C6,0,P20*'⚙️ Réglages'!C7+Q20*'⚙️ Réglages'!C8+R20*'⚙️ Réglages'!C9+S20*'⚙️ Réglages'!C10))</f>
        <v>0</v>
      </c>
      <c r="V20" s="38">
        <f t="shared" si="0"/>
        <v>0</v>
      </c>
    </row>
    <row r="21" spans="1:22" x14ac:dyDescent="0.2">
      <c r="A21" s="29">
        <f>'👥 Participants'!A20</f>
        <v>17</v>
      </c>
      <c r="B21" s="29">
        <f>'👥 Participants'!B20</f>
        <v>0</v>
      </c>
      <c r="C21" s="29">
        <f>'👥 Participants'!C20</f>
        <v>0</v>
      </c>
      <c r="D21" s="29"/>
      <c r="E21" s="29"/>
      <c r="F21" s="29"/>
      <c r="G21" s="29"/>
      <c r="H21" s="29"/>
      <c r="I21" s="37">
        <f>IF(1&gt;'⚙️ Réglages'!C11,0,IF(H21&gt;'⚙️ Réglages'!C6,0,D21*'⚙️ Réglages'!C7+E21*'⚙️ Réglages'!C8+F21*'⚙️ Réglages'!C9+G21*'⚙️ Réglages'!C10))</f>
        <v>0</v>
      </c>
      <c r="J21" s="29"/>
      <c r="K21" s="29"/>
      <c r="L21" s="29"/>
      <c r="M21" s="29"/>
      <c r="N21" s="29"/>
      <c r="O21" s="37">
        <f>IF(2&gt;'⚙️ Réglages'!C11,0,IF(N21&gt;'⚙️ Réglages'!C6,0,J21*'⚙️ Réglages'!C7+K21*'⚙️ Réglages'!C8+L21*'⚙️ Réglages'!C9+M21*'⚙️ Réglages'!C10))</f>
        <v>0</v>
      </c>
      <c r="P21" s="29"/>
      <c r="Q21" s="29"/>
      <c r="R21" s="29"/>
      <c r="S21" s="29"/>
      <c r="T21" s="29"/>
      <c r="U21" s="37">
        <f>IF(3&gt;'⚙️ Réglages'!C11,0,IF(T21&gt;'⚙️ Réglages'!C6,0,P21*'⚙️ Réglages'!C7+Q21*'⚙️ Réglages'!C8+R21*'⚙️ Réglages'!C9+S21*'⚙️ Réglages'!C10))</f>
        <v>0</v>
      </c>
      <c r="V21" s="38">
        <f t="shared" si="0"/>
        <v>0</v>
      </c>
    </row>
    <row r="22" spans="1:22" x14ac:dyDescent="0.2">
      <c r="A22" s="30">
        <f>'👥 Participants'!A21</f>
        <v>18</v>
      </c>
      <c r="B22" s="30">
        <f>'👥 Participants'!B21</f>
        <v>0</v>
      </c>
      <c r="C22" s="30">
        <f>'👥 Participants'!C21</f>
        <v>0</v>
      </c>
      <c r="D22" s="30"/>
      <c r="E22" s="30"/>
      <c r="F22" s="30"/>
      <c r="G22" s="30"/>
      <c r="H22" s="30"/>
      <c r="I22" s="37">
        <f>IF(1&gt;'⚙️ Réglages'!C11,0,IF(H22&gt;'⚙️ Réglages'!C6,0,D22*'⚙️ Réglages'!C7+E22*'⚙️ Réglages'!C8+F22*'⚙️ Réglages'!C9+G22*'⚙️ Réglages'!C10))</f>
        <v>0</v>
      </c>
      <c r="J22" s="30"/>
      <c r="K22" s="30"/>
      <c r="L22" s="30"/>
      <c r="M22" s="30"/>
      <c r="N22" s="30"/>
      <c r="O22" s="37">
        <f>IF(2&gt;'⚙️ Réglages'!C11,0,IF(N22&gt;'⚙️ Réglages'!C6,0,J22*'⚙️ Réglages'!C7+K22*'⚙️ Réglages'!C8+L22*'⚙️ Réglages'!C9+M22*'⚙️ Réglages'!C10))</f>
        <v>0</v>
      </c>
      <c r="P22" s="30"/>
      <c r="Q22" s="30"/>
      <c r="R22" s="30"/>
      <c r="S22" s="30"/>
      <c r="T22" s="30"/>
      <c r="U22" s="37">
        <f>IF(3&gt;'⚙️ Réglages'!C11,0,IF(T22&gt;'⚙️ Réglages'!C6,0,P22*'⚙️ Réglages'!C7+Q22*'⚙️ Réglages'!C8+R22*'⚙️ Réglages'!C9+S22*'⚙️ Réglages'!C10))</f>
        <v>0</v>
      </c>
      <c r="V22" s="38">
        <f t="shared" si="0"/>
        <v>0</v>
      </c>
    </row>
    <row r="23" spans="1:22" x14ac:dyDescent="0.2">
      <c r="A23" s="29">
        <f>'👥 Participants'!A22</f>
        <v>19</v>
      </c>
      <c r="B23" s="29">
        <f>'👥 Participants'!B22</f>
        <v>0</v>
      </c>
      <c r="C23" s="29">
        <f>'👥 Participants'!C22</f>
        <v>0</v>
      </c>
      <c r="D23" s="29"/>
      <c r="E23" s="29"/>
      <c r="F23" s="29"/>
      <c r="G23" s="29"/>
      <c r="H23" s="29"/>
      <c r="I23" s="37">
        <f>IF(1&gt;'⚙️ Réglages'!C11,0,IF(H23&gt;'⚙️ Réglages'!C6,0,D23*'⚙️ Réglages'!C7+E23*'⚙️ Réglages'!C8+F23*'⚙️ Réglages'!C9+G23*'⚙️ Réglages'!C10))</f>
        <v>0</v>
      </c>
      <c r="J23" s="29"/>
      <c r="K23" s="29"/>
      <c r="L23" s="29"/>
      <c r="M23" s="29"/>
      <c r="N23" s="29"/>
      <c r="O23" s="37">
        <f>IF(2&gt;'⚙️ Réglages'!C11,0,IF(N23&gt;'⚙️ Réglages'!C6,0,J23*'⚙️ Réglages'!C7+K23*'⚙️ Réglages'!C8+L23*'⚙️ Réglages'!C9+M23*'⚙️ Réglages'!C10))</f>
        <v>0</v>
      </c>
      <c r="P23" s="29"/>
      <c r="Q23" s="29"/>
      <c r="R23" s="29"/>
      <c r="S23" s="29"/>
      <c r="T23" s="29"/>
      <c r="U23" s="37">
        <f>IF(3&gt;'⚙️ Réglages'!C11,0,IF(T23&gt;'⚙️ Réglages'!C6,0,P23*'⚙️ Réglages'!C7+Q23*'⚙️ Réglages'!C8+R23*'⚙️ Réglages'!C9+S23*'⚙️ Réglages'!C10))</f>
        <v>0</v>
      </c>
      <c r="V23" s="38">
        <f t="shared" si="0"/>
        <v>0</v>
      </c>
    </row>
    <row r="24" spans="1:22" x14ac:dyDescent="0.2">
      <c r="A24" s="30">
        <f>'👥 Participants'!A23</f>
        <v>20</v>
      </c>
      <c r="B24" s="30">
        <f>'👥 Participants'!B23</f>
        <v>0</v>
      </c>
      <c r="C24" s="30">
        <f>'👥 Participants'!C23</f>
        <v>0</v>
      </c>
      <c r="D24" s="30"/>
      <c r="E24" s="30"/>
      <c r="F24" s="30"/>
      <c r="G24" s="30"/>
      <c r="H24" s="30"/>
      <c r="I24" s="37">
        <f>IF(1&gt;'⚙️ Réglages'!C11,0,IF(H24&gt;'⚙️ Réglages'!C6,0,D24*'⚙️ Réglages'!C7+E24*'⚙️ Réglages'!C8+F24*'⚙️ Réglages'!C9+G24*'⚙️ Réglages'!C10))</f>
        <v>0</v>
      </c>
      <c r="J24" s="30"/>
      <c r="K24" s="30"/>
      <c r="L24" s="30"/>
      <c r="M24" s="30"/>
      <c r="N24" s="30"/>
      <c r="O24" s="37">
        <f>IF(2&gt;'⚙️ Réglages'!C11,0,IF(N24&gt;'⚙️ Réglages'!C6,0,J24*'⚙️ Réglages'!C7+K24*'⚙️ Réglages'!C8+L24*'⚙️ Réglages'!C9+M24*'⚙️ Réglages'!C10))</f>
        <v>0</v>
      </c>
      <c r="P24" s="30"/>
      <c r="Q24" s="30"/>
      <c r="R24" s="30"/>
      <c r="S24" s="30"/>
      <c r="T24" s="30"/>
      <c r="U24" s="37">
        <f>IF(3&gt;'⚙️ Réglages'!C11,0,IF(T24&gt;'⚙️ Réglages'!C6,0,P24*'⚙️ Réglages'!C7+Q24*'⚙️ Réglages'!C8+R24*'⚙️ Réglages'!C9+S24*'⚙️ Réglages'!C10))</f>
        <v>0</v>
      </c>
      <c r="V24" s="38">
        <f t="shared" si="0"/>
        <v>0</v>
      </c>
    </row>
    <row r="25" spans="1:22" x14ac:dyDescent="0.2">
      <c r="A25" s="29">
        <f>'👥 Participants'!A24</f>
        <v>21</v>
      </c>
      <c r="B25" s="29">
        <f>'👥 Participants'!B24</f>
        <v>0</v>
      </c>
      <c r="C25" s="29">
        <f>'👥 Participants'!C24</f>
        <v>0</v>
      </c>
      <c r="D25" s="29"/>
      <c r="E25" s="29"/>
      <c r="F25" s="29"/>
      <c r="G25" s="29"/>
      <c r="H25" s="29"/>
      <c r="I25" s="37">
        <f>IF(1&gt;'⚙️ Réglages'!C11,0,IF(H25&gt;'⚙️ Réglages'!C6,0,D25*'⚙️ Réglages'!C7+E25*'⚙️ Réglages'!C8+F25*'⚙️ Réglages'!C9+G25*'⚙️ Réglages'!C10))</f>
        <v>0</v>
      </c>
      <c r="J25" s="29"/>
      <c r="K25" s="29"/>
      <c r="L25" s="29"/>
      <c r="M25" s="29"/>
      <c r="N25" s="29"/>
      <c r="O25" s="37">
        <f>IF(2&gt;'⚙️ Réglages'!C11,0,IF(N25&gt;'⚙️ Réglages'!C6,0,J25*'⚙️ Réglages'!C7+K25*'⚙️ Réglages'!C8+L25*'⚙️ Réglages'!C9+M25*'⚙️ Réglages'!C10))</f>
        <v>0</v>
      </c>
      <c r="P25" s="29"/>
      <c r="Q25" s="29"/>
      <c r="R25" s="29"/>
      <c r="S25" s="29"/>
      <c r="T25" s="29"/>
      <c r="U25" s="37">
        <f>IF(3&gt;'⚙️ Réglages'!C11,0,IF(T25&gt;'⚙️ Réglages'!C6,0,P25*'⚙️ Réglages'!C7+Q25*'⚙️ Réglages'!C8+R25*'⚙️ Réglages'!C9+S25*'⚙️ Réglages'!C10))</f>
        <v>0</v>
      </c>
      <c r="V25" s="38">
        <f t="shared" si="0"/>
        <v>0</v>
      </c>
    </row>
    <row r="26" spans="1:22" x14ac:dyDescent="0.2">
      <c r="A26" s="30">
        <f>'👥 Participants'!A25</f>
        <v>22</v>
      </c>
      <c r="B26" s="30">
        <f>'👥 Participants'!B25</f>
        <v>0</v>
      </c>
      <c r="C26" s="30">
        <f>'👥 Participants'!C25</f>
        <v>0</v>
      </c>
      <c r="D26" s="30"/>
      <c r="E26" s="30"/>
      <c r="F26" s="30"/>
      <c r="G26" s="30"/>
      <c r="H26" s="30"/>
      <c r="I26" s="37">
        <f>IF(1&gt;'⚙️ Réglages'!C11,0,IF(H26&gt;'⚙️ Réglages'!C6,0,D26*'⚙️ Réglages'!C7+E26*'⚙️ Réglages'!C8+F26*'⚙️ Réglages'!C9+G26*'⚙️ Réglages'!C10))</f>
        <v>0</v>
      </c>
      <c r="J26" s="30"/>
      <c r="K26" s="30"/>
      <c r="L26" s="30"/>
      <c r="M26" s="30"/>
      <c r="N26" s="30"/>
      <c r="O26" s="37">
        <f>IF(2&gt;'⚙️ Réglages'!C11,0,IF(N26&gt;'⚙️ Réglages'!C6,0,J26*'⚙️ Réglages'!C7+K26*'⚙️ Réglages'!C8+L26*'⚙️ Réglages'!C9+M26*'⚙️ Réglages'!C10))</f>
        <v>0</v>
      </c>
      <c r="P26" s="30"/>
      <c r="Q26" s="30"/>
      <c r="R26" s="30"/>
      <c r="S26" s="30"/>
      <c r="T26" s="30"/>
      <c r="U26" s="37">
        <f>IF(3&gt;'⚙️ Réglages'!C11,0,IF(T26&gt;'⚙️ Réglages'!C6,0,P26*'⚙️ Réglages'!C7+Q26*'⚙️ Réglages'!C8+R26*'⚙️ Réglages'!C9+S26*'⚙️ Réglages'!C10))</f>
        <v>0</v>
      </c>
      <c r="V26" s="38">
        <f t="shared" si="0"/>
        <v>0</v>
      </c>
    </row>
    <row r="27" spans="1:22" x14ac:dyDescent="0.2">
      <c r="A27" s="29">
        <f>'👥 Participants'!A26</f>
        <v>23</v>
      </c>
      <c r="B27" s="29">
        <f>'👥 Participants'!B26</f>
        <v>0</v>
      </c>
      <c r="C27" s="29">
        <f>'👥 Participants'!C26</f>
        <v>0</v>
      </c>
      <c r="D27" s="29"/>
      <c r="E27" s="29"/>
      <c r="F27" s="29"/>
      <c r="G27" s="29"/>
      <c r="H27" s="29"/>
      <c r="I27" s="37">
        <f>IF(1&gt;'⚙️ Réglages'!C11,0,IF(H27&gt;'⚙️ Réglages'!C6,0,D27*'⚙️ Réglages'!C7+E27*'⚙️ Réglages'!C8+F27*'⚙️ Réglages'!C9+G27*'⚙️ Réglages'!C10))</f>
        <v>0</v>
      </c>
      <c r="J27" s="29"/>
      <c r="K27" s="29"/>
      <c r="L27" s="29"/>
      <c r="M27" s="29"/>
      <c r="N27" s="29"/>
      <c r="O27" s="37">
        <f>IF(2&gt;'⚙️ Réglages'!C11,0,IF(N27&gt;'⚙️ Réglages'!C6,0,J27*'⚙️ Réglages'!C7+K27*'⚙️ Réglages'!C8+L27*'⚙️ Réglages'!C9+M27*'⚙️ Réglages'!C10))</f>
        <v>0</v>
      </c>
      <c r="P27" s="29"/>
      <c r="Q27" s="29"/>
      <c r="R27" s="29"/>
      <c r="S27" s="29"/>
      <c r="T27" s="29"/>
      <c r="U27" s="37">
        <f>IF(3&gt;'⚙️ Réglages'!C11,0,IF(T27&gt;'⚙️ Réglages'!C6,0,P27*'⚙️ Réglages'!C7+Q27*'⚙️ Réglages'!C8+R27*'⚙️ Réglages'!C9+S27*'⚙️ Réglages'!C10))</f>
        <v>0</v>
      </c>
      <c r="V27" s="38">
        <f t="shared" si="0"/>
        <v>0</v>
      </c>
    </row>
    <row r="28" spans="1:22" x14ac:dyDescent="0.2">
      <c r="A28" s="30">
        <f>'👥 Participants'!A27</f>
        <v>24</v>
      </c>
      <c r="B28" s="30">
        <f>'👥 Participants'!B27</f>
        <v>0</v>
      </c>
      <c r="C28" s="30">
        <f>'👥 Participants'!C27</f>
        <v>0</v>
      </c>
      <c r="D28" s="30"/>
      <c r="E28" s="30"/>
      <c r="F28" s="30"/>
      <c r="G28" s="30"/>
      <c r="H28" s="30"/>
      <c r="I28" s="37">
        <f>IF(1&gt;'⚙️ Réglages'!C11,0,IF(H28&gt;'⚙️ Réglages'!C6,0,D28*'⚙️ Réglages'!C7+E28*'⚙️ Réglages'!C8+F28*'⚙️ Réglages'!C9+G28*'⚙️ Réglages'!C10))</f>
        <v>0</v>
      </c>
      <c r="J28" s="30"/>
      <c r="K28" s="30"/>
      <c r="L28" s="30"/>
      <c r="M28" s="30"/>
      <c r="N28" s="30"/>
      <c r="O28" s="37">
        <f>IF(2&gt;'⚙️ Réglages'!C11,0,IF(N28&gt;'⚙️ Réglages'!C6,0,J28*'⚙️ Réglages'!C7+K28*'⚙️ Réglages'!C8+L28*'⚙️ Réglages'!C9+M28*'⚙️ Réglages'!C10))</f>
        <v>0</v>
      </c>
      <c r="P28" s="30"/>
      <c r="Q28" s="30"/>
      <c r="R28" s="30"/>
      <c r="S28" s="30"/>
      <c r="T28" s="30"/>
      <c r="U28" s="37">
        <f>IF(3&gt;'⚙️ Réglages'!C11,0,IF(T28&gt;'⚙️ Réglages'!C6,0,P28*'⚙️ Réglages'!C7+Q28*'⚙️ Réglages'!C8+R28*'⚙️ Réglages'!C9+S28*'⚙️ Réglages'!C10))</f>
        <v>0</v>
      </c>
      <c r="V28" s="38">
        <f t="shared" si="0"/>
        <v>0</v>
      </c>
    </row>
    <row r="29" spans="1:22" x14ac:dyDescent="0.2">
      <c r="A29" s="29">
        <f>'👥 Participants'!A28</f>
        <v>25</v>
      </c>
      <c r="B29" s="29">
        <f>'👥 Participants'!B28</f>
        <v>0</v>
      </c>
      <c r="C29" s="29">
        <f>'👥 Participants'!C28</f>
        <v>0</v>
      </c>
      <c r="D29" s="29"/>
      <c r="E29" s="29"/>
      <c r="F29" s="29"/>
      <c r="G29" s="29"/>
      <c r="H29" s="29"/>
      <c r="I29" s="37">
        <f>IF(1&gt;'⚙️ Réglages'!C11,0,IF(H29&gt;'⚙️ Réglages'!C6,0,D29*'⚙️ Réglages'!C7+E29*'⚙️ Réglages'!C8+F29*'⚙️ Réglages'!C9+G29*'⚙️ Réglages'!C10))</f>
        <v>0</v>
      </c>
      <c r="J29" s="29"/>
      <c r="K29" s="29"/>
      <c r="L29" s="29"/>
      <c r="M29" s="29"/>
      <c r="N29" s="29"/>
      <c r="O29" s="37">
        <f>IF(2&gt;'⚙️ Réglages'!C11,0,IF(N29&gt;'⚙️ Réglages'!C6,0,J29*'⚙️ Réglages'!C7+K29*'⚙️ Réglages'!C8+L29*'⚙️ Réglages'!C9+M29*'⚙️ Réglages'!C10))</f>
        <v>0</v>
      </c>
      <c r="P29" s="29"/>
      <c r="Q29" s="29"/>
      <c r="R29" s="29"/>
      <c r="S29" s="29"/>
      <c r="T29" s="29"/>
      <c r="U29" s="37">
        <f>IF(3&gt;'⚙️ Réglages'!C11,0,IF(T29&gt;'⚙️ Réglages'!C6,0,P29*'⚙️ Réglages'!C7+Q29*'⚙️ Réglages'!C8+R29*'⚙️ Réglages'!C9+S29*'⚙️ Réglages'!C10))</f>
        <v>0</v>
      </c>
      <c r="V29" s="38">
        <f t="shared" si="0"/>
        <v>0</v>
      </c>
    </row>
    <row r="30" spans="1:22" x14ac:dyDescent="0.2">
      <c r="A30" s="30">
        <f>'👥 Participants'!A29</f>
        <v>26</v>
      </c>
      <c r="B30" s="30">
        <f>'👥 Participants'!B29</f>
        <v>0</v>
      </c>
      <c r="C30" s="30">
        <f>'👥 Participants'!C29</f>
        <v>0</v>
      </c>
      <c r="D30" s="30"/>
      <c r="E30" s="30"/>
      <c r="F30" s="30"/>
      <c r="G30" s="30"/>
      <c r="H30" s="30"/>
      <c r="I30" s="37">
        <f>IF(1&gt;'⚙️ Réglages'!C11,0,IF(H30&gt;'⚙️ Réglages'!C6,0,D30*'⚙️ Réglages'!C7+E30*'⚙️ Réglages'!C8+F30*'⚙️ Réglages'!C9+G30*'⚙️ Réglages'!C10))</f>
        <v>0</v>
      </c>
      <c r="J30" s="30"/>
      <c r="K30" s="30"/>
      <c r="L30" s="30"/>
      <c r="M30" s="30"/>
      <c r="N30" s="30"/>
      <c r="O30" s="37">
        <f>IF(2&gt;'⚙️ Réglages'!C11,0,IF(N30&gt;'⚙️ Réglages'!C6,0,J30*'⚙️ Réglages'!C7+K30*'⚙️ Réglages'!C8+L30*'⚙️ Réglages'!C9+M30*'⚙️ Réglages'!C10))</f>
        <v>0</v>
      </c>
      <c r="P30" s="30"/>
      <c r="Q30" s="30"/>
      <c r="R30" s="30"/>
      <c r="S30" s="30"/>
      <c r="T30" s="30"/>
      <c r="U30" s="37">
        <f>IF(3&gt;'⚙️ Réglages'!C11,0,IF(T30&gt;'⚙️ Réglages'!C6,0,P30*'⚙️ Réglages'!C7+Q30*'⚙️ Réglages'!C8+R30*'⚙️ Réglages'!C9+S30*'⚙️ Réglages'!C10))</f>
        <v>0</v>
      </c>
      <c r="V30" s="38">
        <f t="shared" si="0"/>
        <v>0</v>
      </c>
    </row>
    <row r="31" spans="1:22" x14ac:dyDescent="0.2">
      <c r="A31" s="29">
        <f>'👥 Participants'!A30</f>
        <v>27</v>
      </c>
      <c r="B31" s="29">
        <f>'👥 Participants'!B30</f>
        <v>0</v>
      </c>
      <c r="C31" s="29">
        <f>'👥 Participants'!C30</f>
        <v>0</v>
      </c>
      <c r="D31" s="29"/>
      <c r="E31" s="29"/>
      <c r="F31" s="29"/>
      <c r="G31" s="29"/>
      <c r="H31" s="29"/>
      <c r="I31" s="37">
        <f>IF(1&gt;'⚙️ Réglages'!C11,0,IF(H31&gt;'⚙️ Réglages'!C6,0,D31*'⚙️ Réglages'!C7+E31*'⚙️ Réglages'!C8+F31*'⚙️ Réglages'!C9+G31*'⚙️ Réglages'!C10))</f>
        <v>0</v>
      </c>
      <c r="J31" s="29"/>
      <c r="K31" s="29"/>
      <c r="L31" s="29"/>
      <c r="M31" s="29"/>
      <c r="N31" s="29"/>
      <c r="O31" s="37">
        <f>IF(2&gt;'⚙️ Réglages'!C11,0,IF(N31&gt;'⚙️ Réglages'!C6,0,J31*'⚙️ Réglages'!C7+K31*'⚙️ Réglages'!C8+L31*'⚙️ Réglages'!C9+M31*'⚙️ Réglages'!C10))</f>
        <v>0</v>
      </c>
      <c r="P31" s="29"/>
      <c r="Q31" s="29"/>
      <c r="R31" s="29"/>
      <c r="S31" s="29"/>
      <c r="T31" s="29"/>
      <c r="U31" s="37">
        <f>IF(3&gt;'⚙️ Réglages'!C11,0,IF(T31&gt;'⚙️ Réglages'!C6,0,P31*'⚙️ Réglages'!C7+Q31*'⚙️ Réglages'!C8+R31*'⚙️ Réglages'!C9+S31*'⚙️ Réglages'!C10))</f>
        <v>0</v>
      </c>
      <c r="V31" s="38">
        <f t="shared" si="0"/>
        <v>0</v>
      </c>
    </row>
    <row r="32" spans="1:22" x14ac:dyDescent="0.2">
      <c r="A32" s="30">
        <f>'👥 Participants'!A31</f>
        <v>28</v>
      </c>
      <c r="B32" s="30">
        <f>'👥 Participants'!B31</f>
        <v>0</v>
      </c>
      <c r="C32" s="30">
        <f>'👥 Participants'!C31</f>
        <v>0</v>
      </c>
      <c r="D32" s="30"/>
      <c r="E32" s="30"/>
      <c r="F32" s="30"/>
      <c r="G32" s="30"/>
      <c r="H32" s="30"/>
      <c r="I32" s="37">
        <f>IF(1&gt;'⚙️ Réglages'!C11,0,IF(H32&gt;'⚙️ Réglages'!C6,0,D32*'⚙️ Réglages'!C7+E32*'⚙️ Réglages'!C8+F32*'⚙️ Réglages'!C9+G32*'⚙️ Réglages'!C10))</f>
        <v>0</v>
      </c>
      <c r="J32" s="30"/>
      <c r="K32" s="30"/>
      <c r="L32" s="30"/>
      <c r="M32" s="30"/>
      <c r="N32" s="30"/>
      <c r="O32" s="37">
        <f>IF(2&gt;'⚙️ Réglages'!C11,0,IF(N32&gt;'⚙️ Réglages'!C6,0,J32*'⚙️ Réglages'!C7+K32*'⚙️ Réglages'!C8+L32*'⚙️ Réglages'!C9+M32*'⚙️ Réglages'!C10))</f>
        <v>0</v>
      </c>
      <c r="P32" s="30"/>
      <c r="Q32" s="30"/>
      <c r="R32" s="30"/>
      <c r="S32" s="30"/>
      <c r="T32" s="30"/>
      <c r="U32" s="37">
        <f>IF(3&gt;'⚙️ Réglages'!C11,0,IF(T32&gt;'⚙️ Réglages'!C6,0,P32*'⚙️ Réglages'!C7+Q32*'⚙️ Réglages'!C8+R32*'⚙️ Réglages'!C9+S32*'⚙️ Réglages'!C10))</f>
        <v>0</v>
      </c>
      <c r="V32" s="38">
        <f t="shared" si="0"/>
        <v>0</v>
      </c>
    </row>
    <row r="33" spans="1:22" x14ac:dyDescent="0.2">
      <c r="A33" s="29">
        <f>'👥 Participants'!A32</f>
        <v>29</v>
      </c>
      <c r="B33" s="29">
        <f>'👥 Participants'!B32</f>
        <v>0</v>
      </c>
      <c r="C33" s="29">
        <f>'👥 Participants'!C32</f>
        <v>0</v>
      </c>
      <c r="D33" s="29"/>
      <c r="E33" s="29"/>
      <c r="F33" s="29"/>
      <c r="G33" s="29"/>
      <c r="H33" s="29"/>
      <c r="I33" s="37">
        <f>IF(1&gt;'⚙️ Réglages'!C11,0,IF(H33&gt;'⚙️ Réglages'!C6,0,D33*'⚙️ Réglages'!C7+E33*'⚙️ Réglages'!C8+F33*'⚙️ Réglages'!C9+G33*'⚙️ Réglages'!C10))</f>
        <v>0</v>
      </c>
      <c r="J33" s="29"/>
      <c r="K33" s="29"/>
      <c r="L33" s="29"/>
      <c r="M33" s="29"/>
      <c r="N33" s="29"/>
      <c r="O33" s="37">
        <f>IF(2&gt;'⚙️ Réglages'!C11,0,IF(N33&gt;'⚙️ Réglages'!C6,0,J33*'⚙️ Réglages'!C7+K33*'⚙️ Réglages'!C8+L33*'⚙️ Réglages'!C9+M33*'⚙️ Réglages'!C10))</f>
        <v>0</v>
      </c>
      <c r="P33" s="29"/>
      <c r="Q33" s="29"/>
      <c r="R33" s="29"/>
      <c r="S33" s="29"/>
      <c r="T33" s="29"/>
      <c r="U33" s="37">
        <f>IF(3&gt;'⚙️ Réglages'!C11,0,IF(T33&gt;'⚙️ Réglages'!C6,0,P33*'⚙️ Réglages'!C7+Q33*'⚙️ Réglages'!C8+R33*'⚙️ Réglages'!C9+S33*'⚙️ Réglages'!C10))</f>
        <v>0</v>
      </c>
      <c r="V33" s="38">
        <f t="shared" si="0"/>
        <v>0</v>
      </c>
    </row>
    <row r="34" spans="1:22" x14ac:dyDescent="0.2">
      <c r="A34" s="30">
        <f>'👥 Participants'!A33</f>
        <v>30</v>
      </c>
      <c r="B34" s="30">
        <f>'👥 Participants'!B33</f>
        <v>0</v>
      </c>
      <c r="C34" s="30">
        <f>'👥 Participants'!C33</f>
        <v>0</v>
      </c>
      <c r="D34" s="30"/>
      <c r="E34" s="30"/>
      <c r="F34" s="30"/>
      <c r="G34" s="30"/>
      <c r="H34" s="30"/>
      <c r="I34" s="37">
        <f>IF(1&gt;'⚙️ Réglages'!C11,0,IF(H34&gt;'⚙️ Réglages'!C6,0,D34*'⚙️ Réglages'!C7+E34*'⚙️ Réglages'!C8+F34*'⚙️ Réglages'!C9+G34*'⚙️ Réglages'!C10))</f>
        <v>0</v>
      </c>
      <c r="J34" s="30"/>
      <c r="K34" s="30"/>
      <c r="L34" s="30"/>
      <c r="M34" s="30"/>
      <c r="N34" s="30"/>
      <c r="O34" s="37">
        <f>IF(2&gt;'⚙️ Réglages'!C11,0,IF(N34&gt;'⚙️ Réglages'!C6,0,J34*'⚙️ Réglages'!C7+K34*'⚙️ Réglages'!C8+L34*'⚙️ Réglages'!C9+M34*'⚙️ Réglages'!C10))</f>
        <v>0</v>
      </c>
      <c r="P34" s="30"/>
      <c r="Q34" s="30"/>
      <c r="R34" s="30"/>
      <c r="S34" s="30"/>
      <c r="T34" s="30"/>
      <c r="U34" s="37">
        <f>IF(3&gt;'⚙️ Réglages'!C11,0,IF(T34&gt;'⚙️ Réglages'!C6,0,P34*'⚙️ Réglages'!C7+Q34*'⚙️ Réglages'!C8+R34*'⚙️ Réglages'!C9+S34*'⚙️ Réglages'!C10))</f>
        <v>0</v>
      </c>
      <c r="V34" s="38">
        <f t="shared" si="0"/>
        <v>0</v>
      </c>
    </row>
    <row r="35" spans="1:22" x14ac:dyDescent="0.2">
      <c r="A35" s="29">
        <f>'👥 Participants'!A34</f>
        <v>31</v>
      </c>
      <c r="B35" s="29">
        <f>'👥 Participants'!B34</f>
        <v>0</v>
      </c>
      <c r="C35" s="29">
        <f>'👥 Participants'!C34</f>
        <v>0</v>
      </c>
      <c r="D35" s="29"/>
      <c r="E35" s="29"/>
      <c r="F35" s="29"/>
      <c r="G35" s="29"/>
      <c r="H35" s="29"/>
      <c r="I35" s="37">
        <f>IF(1&gt;'⚙️ Réglages'!C11,0,IF(H35&gt;'⚙️ Réglages'!C6,0,D35*'⚙️ Réglages'!C7+E35*'⚙️ Réglages'!C8+F35*'⚙️ Réglages'!C9+G35*'⚙️ Réglages'!C10))</f>
        <v>0</v>
      </c>
      <c r="J35" s="29"/>
      <c r="K35" s="29"/>
      <c r="L35" s="29"/>
      <c r="M35" s="29"/>
      <c r="N35" s="29"/>
      <c r="O35" s="37">
        <f>IF(2&gt;'⚙️ Réglages'!C11,0,IF(N35&gt;'⚙️ Réglages'!C6,0,J35*'⚙️ Réglages'!C7+K35*'⚙️ Réglages'!C8+L35*'⚙️ Réglages'!C9+M35*'⚙️ Réglages'!C10))</f>
        <v>0</v>
      </c>
      <c r="P35" s="29"/>
      <c r="Q35" s="29"/>
      <c r="R35" s="29"/>
      <c r="S35" s="29"/>
      <c r="T35" s="29"/>
      <c r="U35" s="37">
        <f>IF(3&gt;'⚙️ Réglages'!C11,0,IF(T35&gt;'⚙️ Réglages'!C6,0,P35*'⚙️ Réglages'!C7+Q35*'⚙️ Réglages'!C8+R35*'⚙️ Réglages'!C9+S35*'⚙️ Réglages'!C10))</f>
        <v>0</v>
      </c>
      <c r="V35" s="38">
        <f t="shared" si="0"/>
        <v>0</v>
      </c>
    </row>
    <row r="36" spans="1:22" x14ac:dyDescent="0.2">
      <c r="A36" s="30">
        <f>'👥 Participants'!A35</f>
        <v>32</v>
      </c>
      <c r="B36" s="30">
        <f>'👥 Participants'!B35</f>
        <v>0</v>
      </c>
      <c r="C36" s="30">
        <f>'👥 Participants'!C35</f>
        <v>0</v>
      </c>
      <c r="D36" s="30"/>
      <c r="E36" s="30"/>
      <c r="F36" s="30"/>
      <c r="G36" s="30"/>
      <c r="H36" s="30"/>
      <c r="I36" s="37">
        <f>IF(1&gt;'⚙️ Réglages'!C11,0,IF(H36&gt;'⚙️ Réglages'!C6,0,D36*'⚙️ Réglages'!C7+E36*'⚙️ Réglages'!C8+F36*'⚙️ Réglages'!C9+G36*'⚙️ Réglages'!C10))</f>
        <v>0</v>
      </c>
      <c r="J36" s="30"/>
      <c r="K36" s="30"/>
      <c r="L36" s="30"/>
      <c r="M36" s="30"/>
      <c r="N36" s="30"/>
      <c r="O36" s="37">
        <f>IF(2&gt;'⚙️ Réglages'!C11,0,IF(N36&gt;'⚙️ Réglages'!C6,0,J36*'⚙️ Réglages'!C7+K36*'⚙️ Réglages'!C8+L36*'⚙️ Réglages'!C9+M36*'⚙️ Réglages'!C10))</f>
        <v>0</v>
      </c>
      <c r="P36" s="30"/>
      <c r="Q36" s="30"/>
      <c r="R36" s="30"/>
      <c r="S36" s="30"/>
      <c r="T36" s="30"/>
      <c r="U36" s="37">
        <f>IF(3&gt;'⚙️ Réglages'!C11,0,IF(T36&gt;'⚙️ Réglages'!C6,0,P36*'⚙️ Réglages'!C7+Q36*'⚙️ Réglages'!C8+R36*'⚙️ Réglages'!C9+S36*'⚙️ Réglages'!C10))</f>
        <v>0</v>
      </c>
      <c r="V36" s="38">
        <f t="shared" si="0"/>
        <v>0</v>
      </c>
    </row>
    <row r="37" spans="1:22" x14ac:dyDescent="0.2">
      <c r="A37" s="29">
        <f>'👥 Participants'!A36</f>
        <v>33</v>
      </c>
      <c r="B37" s="29">
        <f>'👥 Participants'!B36</f>
        <v>0</v>
      </c>
      <c r="C37" s="29">
        <f>'👥 Participants'!C36</f>
        <v>0</v>
      </c>
      <c r="D37" s="29"/>
      <c r="E37" s="29"/>
      <c r="F37" s="29"/>
      <c r="G37" s="29"/>
      <c r="H37" s="29"/>
      <c r="I37" s="37">
        <f>IF(1&gt;'⚙️ Réglages'!C11,0,IF(H37&gt;'⚙️ Réglages'!C6,0,D37*'⚙️ Réglages'!C7+E37*'⚙️ Réglages'!C8+F37*'⚙️ Réglages'!C9+G37*'⚙️ Réglages'!C10))</f>
        <v>0</v>
      </c>
      <c r="J37" s="29"/>
      <c r="K37" s="29"/>
      <c r="L37" s="29"/>
      <c r="M37" s="29"/>
      <c r="N37" s="29"/>
      <c r="O37" s="37">
        <f>IF(2&gt;'⚙️ Réglages'!C11,0,IF(N37&gt;'⚙️ Réglages'!C6,0,J37*'⚙️ Réglages'!C7+K37*'⚙️ Réglages'!C8+L37*'⚙️ Réglages'!C9+M37*'⚙️ Réglages'!C10))</f>
        <v>0</v>
      </c>
      <c r="P37" s="29"/>
      <c r="Q37" s="29"/>
      <c r="R37" s="29"/>
      <c r="S37" s="29"/>
      <c r="T37" s="29"/>
      <c r="U37" s="37">
        <f>IF(3&gt;'⚙️ Réglages'!C11,0,IF(T37&gt;'⚙️ Réglages'!C6,0,P37*'⚙️ Réglages'!C7+Q37*'⚙️ Réglages'!C8+R37*'⚙️ Réglages'!C9+S37*'⚙️ Réglages'!C10))</f>
        <v>0</v>
      </c>
      <c r="V37" s="38">
        <f t="shared" si="0"/>
        <v>0</v>
      </c>
    </row>
    <row r="38" spans="1:22" x14ac:dyDescent="0.2">
      <c r="A38" s="30">
        <f>'👥 Participants'!A37</f>
        <v>34</v>
      </c>
      <c r="B38" s="30">
        <f>'👥 Participants'!B37</f>
        <v>0</v>
      </c>
      <c r="C38" s="30">
        <f>'👥 Participants'!C37</f>
        <v>0</v>
      </c>
      <c r="D38" s="30"/>
      <c r="E38" s="30"/>
      <c r="F38" s="30"/>
      <c r="G38" s="30"/>
      <c r="H38" s="30"/>
      <c r="I38" s="37">
        <f>IF(1&gt;'⚙️ Réglages'!C11,0,IF(H38&gt;'⚙️ Réglages'!C6,0,D38*'⚙️ Réglages'!C7+E38*'⚙️ Réglages'!C8+F38*'⚙️ Réglages'!C9+G38*'⚙️ Réglages'!C10))</f>
        <v>0</v>
      </c>
      <c r="J38" s="30"/>
      <c r="K38" s="30"/>
      <c r="L38" s="30"/>
      <c r="M38" s="30"/>
      <c r="N38" s="30"/>
      <c r="O38" s="37">
        <f>IF(2&gt;'⚙️ Réglages'!C11,0,IF(N38&gt;'⚙️ Réglages'!C6,0,J38*'⚙️ Réglages'!C7+K38*'⚙️ Réglages'!C8+L38*'⚙️ Réglages'!C9+M38*'⚙️ Réglages'!C10))</f>
        <v>0</v>
      </c>
      <c r="P38" s="30"/>
      <c r="Q38" s="30"/>
      <c r="R38" s="30"/>
      <c r="S38" s="30"/>
      <c r="T38" s="30"/>
      <c r="U38" s="37">
        <f>IF(3&gt;'⚙️ Réglages'!C11,0,IF(T38&gt;'⚙️ Réglages'!C6,0,P38*'⚙️ Réglages'!C7+Q38*'⚙️ Réglages'!C8+R38*'⚙️ Réglages'!C9+S38*'⚙️ Réglages'!C10))</f>
        <v>0</v>
      </c>
      <c r="V38" s="38">
        <f t="shared" si="0"/>
        <v>0</v>
      </c>
    </row>
    <row r="39" spans="1:22" x14ac:dyDescent="0.2">
      <c r="A39" s="29">
        <f>'👥 Participants'!A38</f>
        <v>35</v>
      </c>
      <c r="B39" s="29">
        <f>'👥 Participants'!B38</f>
        <v>0</v>
      </c>
      <c r="C39" s="29">
        <f>'👥 Participants'!C38</f>
        <v>0</v>
      </c>
      <c r="D39" s="29"/>
      <c r="E39" s="29"/>
      <c r="F39" s="29"/>
      <c r="G39" s="29"/>
      <c r="H39" s="29"/>
      <c r="I39" s="37">
        <f>IF(1&gt;'⚙️ Réglages'!C11,0,IF(H39&gt;'⚙️ Réglages'!C6,0,D39*'⚙️ Réglages'!C7+E39*'⚙️ Réglages'!C8+F39*'⚙️ Réglages'!C9+G39*'⚙️ Réglages'!C10))</f>
        <v>0</v>
      </c>
      <c r="J39" s="29"/>
      <c r="K39" s="29"/>
      <c r="L39" s="29"/>
      <c r="M39" s="29"/>
      <c r="N39" s="29"/>
      <c r="O39" s="37">
        <f>IF(2&gt;'⚙️ Réglages'!C11,0,IF(N39&gt;'⚙️ Réglages'!C6,0,J39*'⚙️ Réglages'!C7+K39*'⚙️ Réglages'!C8+L39*'⚙️ Réglages'!C9+M39*'⚙️ Réglages'!C10))</f>
        <v>0</v>
      </c>
      <c r="P39" s="29"/>
      <c r="Q39" s="29"/>
      <c r="R39" s="29"/>
      <c r="S39" s="29"/>
      <c r="T39" s="29"/>
      <c r="U39" s="37">
        <f>IF(3&gt;'⚙️ Réglages'!C11,0,IF(T39&gt;'⚙️ Réglages'!C6,0,P39*'⚙️ Réglages'!C7+Q39*'⚙️ Réglages'!C8+R39*'⚙️ Réglages'!C9+S39*'⚙️ Réglages'!C10))</f>
        <v>0</v>
      </c>
      <c r="V39" s="38">
        <f t="shared" si="0"/>
        <v>0</v>
      </c>
    </row>
    <row r="40" spans="1:22" x14ac:dyDescent="0.2">
      <c r="A40" s="30">
        <f>'👥 Participants'!A39</f>
        <v>36</v>
      </c>
      <c r="B40" s="30">
        <f>'👥 Participants'!B39</f>
        <v>0</v>
      </c>
      <c r="C40" s="30">
        <f>'👥 Participants'!C39</f>
        <v>0</v>
      </c>
      <c r="D40" s="30"/>
      <c r="E40" s="30"/>
      <c r="F40" s="30"/>
      <c r="G40" s="30"/>
      <c r="H40" s="30"/>
      <c r="I40" s="37">
        <f>IF(1&gt;'⚙️ Réglages'!C11,0,IF(H40&gt;'⚙️ Réglages'!C6,0,D40*'⚙️ Réglages'!C7+E40*'⚙️ Réglages'!C8+F40*'⚙️ Réglages'!C9+G40*'⚙️ Réglages'!C10))</f>
        <v>0</v>
      </c>
      <c r="J40" s="30"/>
      <c r="K40" s="30"/>
      <c r="L40" s="30"/>
      <c r="M40" s="30"/>
      <c r="N40" s="30"/>
      <c r="O40" s="37">
        <f>IF(2&gt;'⚙️ Réglages'!C11,0,IF(N40&gt;'⚙️ Réglages'!C6,0,J40*'⚙️ Réglages'!C7+K40*'⚙️ Réglages'!C8+L40*'⚙️ Réglages'!C9+M40*'⚙️ Réglages'!C10))</f>
        <v>0</v>
      </c>
      <c r="P40" s="30"/>
      <c r="Q40" s="30"/>
      <c r="R40" s="30"/>
      <c r="S40" s="30"/>
      <c r="T40" s="30"/>
      <c r="U40" s="37">
        <f>IF(3&gt;'⚙️ Réglages'!C11,0,IF(T40&gt;'⚙️ Réglages'!C6,0,P40*'⚙️ Réglages'!C7+Q40*'⚙️ Réglages'!C8+R40*'⚙️ Réglages'!C9+S40*'⚙️ Réglages'!C10))</f>
        <v>0</v>
      </c>
      <c r="V40" s="38">
        <f t="shared" si="0"/>
        <v>0</v>
      </c>
    </row>
    <row r="41" spans="1:22" x14ac:dyDescent="0.2">
      <c r="A41" s="29">
        <f>'👥 Participants'!A40</f>
        <v>37</v>
      </c>
      <c r="B41" s="29">
        <f>'👥 Participants'!B40</f>
        <v>0</v>
      </c>
      <c r="C41" s="29">
        <f>'👥 Participants'!C40</f>
        <v>0</v>
      </c>
      <c r="D41" s="29"/>
      <c r="E41" s="29"/>
      <c r="F41" s="29"/>
      <c r="G41" s="29"/>
      <c r="H41" s="29"/>
      <c r="I41" s="37">
        <f>IF(1&gt;'⚙️ Réglages'!C11,0,IF(H41&gt;'⚙️ Réglages'!C6,0,D41*'⚙️ Réglages'!C7+E41*'⚙️ Réglages'!C8+F41*'⚙️ Réglages'!C9+G41*'⚙️ Réglages'!C10))</f>
        <v>0</v>
      </c>
      <c r="J41" s="29"/>
      <c r="K41" s="29"/>
      <c r="L41" s="29"/>
      <c r="M41" s="29"/>
      <c r="N41" s="29"/>
      <c r="O41" s="37">
        <f>IF(2&gt;'⚙️ Réglages'!C11,0,IF(N41&gt;'⚙️ Réglages'!C6,0,J41*'⚙️ Réglages'!C7+K41*'⚙️ Réglages'!C8+L41*'⚙️ Réglages'!C9+M41*'⚙️ Réglages'!C10))</f>
        <v>0</v>
      </c>
      <c r="P41" s="29"/>
      <c r="Q41" s="29"/>
      <c r="R41" s="29"/>
      <c r="S41" s="29"/>
      <c r="T41" s="29"/>
      <c r="U41" s="37">
        <f>IF(3&gt;'⚙️ Réglages'!C11,0,IF(T41&gt;'⚙️ Réglages'!C6,0,P41*'⚙️ Réglages'!C7+Q41*'⚙️ Réglages'!C8+R41*'⚙️ Réglages'!C9+S41*'⚙️ Réglages'!C10))</f>
        <v>0</v>
      </c>
      <c r="V41" s="38">
        <f t="shared" si="0"/>
        <v>0</v>
      </c>
    </row>
    <row r="42" spans="1:22" x14ac:dyDescent="0.2">
      <c r="A42" s="30">
        <f>'👥 Participants'!A41</f>
        <v>38</v>
      </c>
      <c r="B42" s="30">
        <f>'👥 Participants'!B41</f>
        <v>0</v>
      </c>
      <c r="C42" s="30">
        <f>'👥 Participants'!C41</f>
        <v>0</v>
      </c>
      <c r="D42" s="30"/>
      <c r="E42" s="30"/>
      <c r="F42" s="30"/>
      <c r="G42" s="30"/>
      <c r="H42" s="30"/>
      <c r="I42" s="37">
        <f>IF(1&gt;'⚙️ Réglages'!C11,0,IF(H42&gt;'⚙️ Réglages'!C6,0,D42*'⚙️ Réglages'!C7+E42*'⚙️ Réglages'!C8+F42*'⚙️ Réglages'!C9+G42*'⚙️ Réglages'!C10))</f>
        <v>0</v>
      </c>
      <c r="J42" s="30"/>
      <c r="K42" s="30"/>
      <c r="L42" s="30"/>
      <c r="M42" s="30"/>
      <c r="N42" s="30"/>
      <c r="O42" s="37">
        <f>IF(2&gt;'⚙️ Réglages'!C11,0,IF(N42&gt;'⚙️ Réglages'!C6,0,J42*'⚙️ Réglages'!C7+K42*'⚙️ Réglages'!C8+L42*'⚙️ Réglages'!C9+M42*'⚙️ Réglages'!C10))</f>
        <v>0</v>
      </c>
      <c r="P42" s="30"/>
      <c r="Q42" s="30"/>
      <c r="R42" s="30"/>
      <c r="S42" s="30"/>
      <c r="T42" s="30"/>
      <c r="U42" s="37">
        <f>IF(3&gt;'⚙️ Réglages'!C11,0,IF(T42&gt;'⚙️ Réglages'!C6,0,P42*'⚙️ Réglages'!C7+Q42*'⚙️ Réglages'!C8+R42*'⚙️ Réglages'!C9+S42*'⚙️ Réglages'!C10))</f>
        <v>0</v>
      </c>
      <c r="V42" s="38">
        <f t="shared" si="0"/>
        <v>0</v>
      </c>
    </row>
    <row r="43" spans="1:22" x14ac:dyDescent="0.2">
      <c r="A43" s="29">
        <f>'👥 Participants'!A42</f>
        <v>39</v>
      </c>
      <c r="B43" s="29">
        <f>'👥 Participants'!B42</f>
        <v>0</v>
      </c>
      <c r="C43" s="29">
        <f>'👥 Participants'!C42</f>
        <v>0</v>
      </c>
      <c r="D43" s="29"/>
      <c r="E43" s="29"/>
      <c r="F43" s="29"/>
      <c r="G43" s="29"/>
      <c r="H43" s="29"/>
      <c r="I43" s="37">
        <f>IF(1&gt;'⚙️ Réglages'!C11,0,IF(H43&gt;'⚙️ Réglages'!C6,0,D43*'⚙️ Réglages'!C7+E43*'⚙️ Réglages'!C8+F43*'⚙️ Réglages'!C9+G43*'⚙️ Réglages'!C10))</f>
        <v>0</v>
      </c>
      <c r="J43" s="29"/>
      <c r="K43" s="29"/>
      <c r="L43" s="29"/>
      <c r="M43" s="29"/>
      <c r="N43" s="29"/>
      <c r="O43" s="37">
        <f>IF(2&gt;'⚙️ Réglages'!C11,0,IF(N43&gt;'⚙️ Réglages'!C6,0,J43*'⚙️ Réglages'!C7+K43*'⚙️ Réglages'!C8+L43*'⚙️ Réglages'!C9+M43*'⚙️ Réglages'!C10))</f>
        <v>0</v>
      </c>
      <c r="P43" s="29"/>
      <c r="Q43" s="29"/>
      <c r="R43" s="29"/>
      <c r="S43" s="29"/>
      <c r="T43" s="29"/>
      <c r="U43" s="37">
        <f>IF(3&gt;'⚙️ Réglages'!C11,0,IF(T43&gt;'⚙️ Réglages'!C6,0,P43*'⚙️ Réglages'!C7+Q43*'⚙️ Réglages'!C8+R43*'⚙️ Réglages'!C9+S43*'⚙️ Réglages'!C10))</f>
        <v>0</v>
      </c>
      <c r="V43" s="38">
        <f t="shared" si="0"/>
        <v>0</v>
      </c>
    </row>
    <row r="44" spans="1:22" x14ac:dyDescent="0.2">
      <c r="A44" s="30">
        <f>'👥 Participants'!A43</f>
        <v>40</v>
      </c>
      <c r="B44" s="30">
        <f>'👥 Participants'!B43</f>
        <v>0</v>
      </c>
      <c r="C44" s="30">
        <f>'👥 Participants'!C43</f>
        <v>0</v>
      </c>
      <c r="D44" s="30"/>
      <c r="E44" s="30"/>
      <c r="F44" s="30"/>
      <c r="G44" s="30"/>
      <c r="H44" s="30"/>
      <c r="I44" s="37">
        <f>IF(1&gt;'⚙️ Réglages'!C11,0,IF(H44&gt;'⚙️ Réglages'!C6,0,D44*'⚙️ Réglages'!C7+E44*'⚙️ Réglages'!C8+F44*'⚙️ Réglages'!C9+G44*'⚙️ Réglages'!C10))</f>
        <v>0</v>
      </c>
      <c r="J44" s="30"/>
      <c r="K44" s="30"/>
      <c r="L44" s="30"/>
      <c r="M44" s="30"/>
      <c r="N44" s="30"/>
      <c r="O44" s="37">
        <f>IF(2&gt;'⚙️ Réglages'!C11,0,IF(N44&gt;'⚙️ Réglages'!C6,0,J44*'⚙️ Réglages'!C7+K44*'⚙️ Réglages'!C8+L44*'⚙️ Réglages'!C9+M44*'⚙️ Réglages'!C10))</f>
        <v>0</v>
      </c>
      <c r="P44" s="30"/>
      <c r="Q44" s="30"/>
      <c r="R44" s="30"/>
      <c r="S44" s="30"/>
      <c r="T44" s="30"/>
      <c r="U44" s="37">
        <f>IF(3&gt;'⚙️ Réglages'!C11,0,IF(T44&gt;'⚙️ Réglages'!C6,0,P44*'⚙️ Réglages'!C7+Q44*'⚙️ Réglages'!C8+R44*'⚙️ Réglages'!C9+S44*'⚙️ Réglages'!C10))</f>
        <v>0</v>
      </c>
      <c r="V44" s="38">
        <f t="shared" si="0"/>
        <v>0</v>
      </c>
    </row>
  </sheetData>
  <mergeCells count="8">
    <mergeCell ref="A1:V1"/>
    <mergeCell ref="A3:A4"/>
    <mergeCell ref="B3:B4"/>
    <mergeCell ref="C3:C4"/>
    <mergeCell ref="D3:I3"/>
    <mergeCell ref="J3:O3"/>
    <mergeCell ref="P3:U3"/>
    <mergeCell ref="V3:V4"/>
  </mergeCells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E44AD"/>
  </sheetPr>
  <dimension ref="A1:T43"/>
  <sheetViews>
    <sheetView zoomScale="16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7" sqref="Q7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14" customWidth="1"/>
    <col min="4" max="15" width="6" customWidth="1"/>
    <col min="16" max="18" width="12" customWidth="1"/>
    <col min="19" max="19" width="14" customWidth="1"/>
  </cols>
  <sheetData>
    <row r="1" spans="1:20" ht="17.25" customHeight="1" x14ac:dyDescent="0.2">
      <c r="A1" s="7" t="s">
        <v>38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20" ht="15" customHeight="1" x14ac:dyDescent="0.2">
      <c r="A2" s="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0" ht="30" x14ac:dyDescent="0.2">
      <c r="A3" s="39" t="s">
        <v>21</v>
      </c>
      <c r="B3" s="39" t="s">
        <v>22</v>
      </c>
      <c r="C3" s="39" t="s">
        <v>23</v>
      </c>
      <c r="D3" s="40">
        <v>41</v>
      </c>
      <c r="E3" s="40">
        <v>42</v>
      </c>
      <c r="F3" s="40">
        <v>43</v>
      </c>
      <c r="G3" s="40">
        <v>44</v>
      </c>
      <c r="H3" s="40">
        <v>45</v>
      </c>
      <c r="I3" s="40">
        <v>31</v>
      </c>
      <c r="J3" s="40">
        <v>33</v>
      </c>
      <c r="K3" s="40">
        <v>34</v>
      </c>
      <c r="L3" s="40">
        <v>35</v>
      </c>
      <c r="M3" s="40">
        <v>36</v>
      </c>
      <c r="N3" s="40">
        <v>37</v>
      </c>
      <c r="O3" s="40">
        <v>38</v>
      </c>
      <c r="P3" s="39" t="s">
        <v>40</v>
      </c>
      <c r="Q3" s="39" t="s">
        <v>41</v>
      </c>
      <c r="R3" s="39" t="s">
        <v>42</v>
      </c>
      <c r="S3" s="39" t="s">
        <v>43</v>
      </c>
    </row>
    <row r="4" spans="1:20" x14ac:dyDescent="0.2">
      <c r="A4" s="29">
        <f>'👥 Participants'!A4</f>
        <v>1</v>
      </c>
      <c r="B4" s="29">
        <f>'👥 Participants'!B4</f>
        <v>0</v>
      </c>
      <c r="C4" s="29" t="str">
        <f>'👥 Participants'!C4</f>
        <v>Léandre</v>
      </c>
      <c r="D4" s="29">
        <v>1</v>
      </c>
      <c r="E4" s="29">
        <v>1</v>
      </c>
      <c r="F4" s="42">
        <v>1</v>
      </c>
      <c r="G4" s="29">
        <v>1</v>
      </c>
      <c r="H4" s="29">
        <v>1</v>
      </c>
      <c r="I4" s="29">
        <v>1</v>
      </c>
      <c r="J4" s="29">
        <v>1</v>
      </c>
      <c r="K4" s="29">
        <v>1</v>
      </c>
      <c r="L4" s="42">
        <v>1</v>
      </c>
      <c r="M4" s="29">
        <v>1</v>
      </c>
      <c r="N4" s="29">
        <v>1</v>
      </c>
      <c r="O4" s="29">
        <v>1</v>
      </c>
      <c r="P4" s="29">
        <v>45</v>
      </c>
      <c r="Q4" s="29">
        <f>IF(P4="",0,MAX(0,P4-'⚙️ Réglages'!$F$7)*'⚙️ Réglages'!$F$8)</f>
        <v>0</v>
      </c>
      <c r="R4" s="29">
        <f>IF(P4="",0,IF(P4&lt;='⚙️ Réglages'!F7,'⚙️ Réglages'!F9,0))</f>
        <v>0</v>
      </c>
      <c r="S4" s="44">
        <f>SUM($D4:$O4)*'⚙️ Réglages'!$F$6-Q4+R4</f>
        <v>240</v>
      </c>
    </row>
    <row r="5" spans="1:20" x14ac:dyDescent="0.2">
      <c r="A5" s="30">
        <f>'👥 Participants'!A5</f>
        <v>2</v>
      </c>
      <c r="B5" s="30">
        <f>'👥 Participants'!B5</f>
        <v>0</v>
      </c>
      <c r="C5" s="30" t="str">
        <f>'👥 Participants'!C5</f>
        <v>Jonathan</v>
      </c>
      <c r="D5" s="29">
        <v>1</v>
      </c>
      <c r="E5" s="29">
        <v>1</v>
      </c>
      <c r="F5" s="42">
        <v>1</v>
      </c>
      <c r="G5" s="29">
        <v>1</v>
      </c>
      <c r="H5" s="29">
        <v>1</v>
      </c>
      <c r="I5" s="29">
        <v>1</v>
      </c>
      <c r="J5" s="29">
        <v>1</v>
      </c>
      <c r="K5" s="29">
        <v>1</v>
      </c>
      <c r="L5" s="29">
        <v>1</v>
      </c>
      <c r="M5" s="29">
        <v>1</v>
      </c>
      <c r="N5" s="29">
        <v>1</v>
      </c>
      <c r="O5" s="29">
        <v>1</v>
      </c>
      <c r="P5" s="30">
        <v>47</v>
      </c>
      <c r="Q5" s="29">
        <f>IF(P5="",0,MAX(0,P5-'⚙️ Réglages'!$F$7)*'⚙️ Réglages'!$F$8)</f>
        <v>10</v>
      </c>
      <c r="R5" s="30">
        <f>IF(P5="",0,IF(P5&lt;='⚙️ Réglages'!F7,'⚙️ Réglages'!F9,0))</f>
        <v>0</v>
      </c>
      <c r="S5" s="44">
        <f>SUM($D5:$O5)*'⚙️ Réglages'!$F$6-Q5+R5</f>
        <v>230</v>
      </c>
      <c r="T5" t="s">
        <v>60</v>
      </c>
    </row>
    <row r="6" spans="1:20" x14ac:dyDescent="0.2">
      <c r="A6" s="29">
        <f>'👥 Participants'!A6</f>
        <v>3</v>
      </c>
      <c r="B6" s="29">
        <f>'👥 Participants'!B6</f>
        <v>0</v>
      </c>
      <c r="C6" s="29" t="str">
        <f>'👥 Participants'!C6</f>
        <v>Enzo S</v>
      </c>
      <c r="D6" s="29">
        <v>1</v>
      </c>
      <c r="E6" s="29">
        <v>1</v>
      </c>
      <c r="F6" s="42">
        <v>1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9">
        <v>47</v>
      </c>
      <c r="Q6" s="29">
        <f>IF(P6="",0,MAX(0,P6-'⚙️ Réglages'!$F$7)*'⚙️ Réglages'!$F$8)</f>
        <v>10</v>
      </c>
      <c r="R6" s="29">
        <f>IF(P6="",0,IF(P6&lt;='⚙️ Réglages'!F7,'⚙️ Réglages'!F9,0))</f>
        <v>0</v>
      </c>
      <c r="S6" s="44">
        <f>SUM($D6:$O6)*'⚙️ Réglages'!$F$6-Q6+R6</f>
        <v>230</v>
      </c>
      <c r="T6" t="s">
        <v>60</v>
      </c>
    </row>
    <row r="7" spans="1:20" x14ac:dyDescent="0.2">
      <c r="A7" s="30">
        <f>'👥 Participants'!A7</f>
        <v>4</v>
      </c>
      <c r="B7" s="30">
        <f>'👥 Participants'!B7</f>
        <v>0</v>
      </c>
      <c r="C7" s="30" t="str">
        <f>'👥 Participants'!C7</f>
        <v>Justin</v>
      </c>
      <c r="D7" s="29">
        <v>1</v>
      </c>
      <c r="E7" s="29">
        <v>1</v>
      </c>
      <c r="F7" s="42">
        <v>1</v>
      </c>
      <c r="G7" s="29">
        <v>1</v>
      </c>
      <c r="H7" s="29">
        <v>1</v>
      </c>
      <c r="I7" s="29">
        <v>1</v>
      </c>
      <c r="J7" s="29">
        <v>1</v>
      </c>
      <c r="K7" s="29">
        <v>1</v>
      </c>
      <c r="L7" s="29">
        <v>1</v>
      </c>
      <c r="M7" s="29">
        <v>1</v>
      </c>
      <c r="N7" s="29">
        <v>1</v>
      </c>
      <c r="O7" s="29">
        <v>1</v>
      </c>
      <c r="P7" s="30">
        <v>47</v>
      </c>
      <c r="Q7" s="29">
        <f>IF(P7="",0,MAX(0,P7-'⚙️ Réglages'!$F$7)*'⚙️ Réglages'!$F$8)</f>
        <v>10</v>
      </c>
      <c r="R7" s="30">
        <f>IF(P7="",0,IF(P7&lt;='⚙️ Réglages'!F7,'⚙️ Réglages'!F9,0))</f>
        <v>0</v>
      </c>
      <c r="S7" s="44">
        <f>SUM($D7:$O7)*'⚙️ Réglages'!$F$6-Q7+R7</f>
        <v>230</v>
      </c>
      <c r="T7" t="s">
        <v>60</v>
      </c>
    </row>
    <row r="8" spans="1:20" x14ac:dyDescent="0.2">
      <c r="A8" s="29">
        <f>'👥 Participants'!A8</f>
        <v>5</v>
      </c>
      <c r="B8" s="29">
        <f>'👥 Participants'!B8</f>
        <v>0</v>
      </c>
      <c r="C8" s="29" t="str">
        <f>'👥 Participants'!C8</f>
        <v>Martin</v>
      </c>
      <c r="D8" s="29">
        <v>1</v>
      </c>
      <c r="E8" s="29">
        <v>1</v>
      </c>
      <c r="F8" s="42">
        <v>1</v>
      </c>
      <c r="G8" s="29">
        <v>1</v>
      </c>
      <c r="H8" s="29">
        <v>1</v>
      </c>
      <c r="I8" s="29">
        <v>1</v>
      </c>
      <c r="J8" s="29">
        <v>1</v>
      </c>
      <c r="K8" s="29">
        <v>1</v>
      </c>
      <c r="L8" s="29">
        <v>1</v>
      </c>
      <c r="M8" s="29">
        <v>1</v>
      </c>
      <c r="N8" s="29">
        <v>1</v>
      </c>
      <c r="O8" s="29">
        <v>1</v>
      </c>
      <c r="P8" s="29"/>
      <c r="Q8" s="29">
        <f>IF(P8="",0,MAX(0,P8-'⚙️ Réglages'!$F$7)*'⚙️ Réglages'!$F$8)</f>
        <v>0</v>
      </c>
      <c r="R8" s="29">
        <v>0</v>
      </c>
      <c r="S8" s="44">
        <f>SUM($D8:$O8)*'⚙️ Réglages'!$F$6-Q8+R8</f>
        <v>240</v>
      </c>
    </row>
    <row r="9" spans="1:20" x14ac:dyDescent="0.2">
      <c r="A9" s="30">
        <f>'👥 Participants'!A9</f>
        <v>6</v>
      </c>
      <c r="B9" s="30">
        <f>'👥 Participants'!B9</f>
        <v>0</v>
      </c>
      <c r="C9" s="30" t="str">
        <f>'👥 Participants'!C9</f>
        <v>Enzo P</v>
      </c>
      <c r="D9" s="29">
        <v>0</v>
      </c>
      <c r="E9" s="29">
        <v>1</v>
      </c>
      <c r="F9" s="42">
        <v>0</v>
      </c>
      <c r="G9" s="29">
        <v>1</v>
      </c>
      <c r="H9" s="29">
        <v>1</v>
      </c>
      <c r="I9" s="29">
        <v>1</v>
      </c>
      <c r="J9" s="29">
        <v>1</v>
      </c>
      <c r="K9" s="29">
        <v>1</v>
      </c>
      <c r="L9" s="29">
        <v>1</v>
      </c>
      <c r="M9" s="29">
        <v>0</v>
      </c>
      <c r="N9" s="29">
        <v>1</v>
      </c>
      <c r="O9" s="29">
        <v>1</v>
      </c>
      <c r="P9" s="30">
        <v>50</v>
      </c>
      <c r="Q9" s="29">
        <f>IF(P9="",0,MAX(0,P9-'⚙️ Réglages'!$F$7)*'⚙️ Réglages'!$F$8)</f>
        <v>25</v>
      </c>
      <c r="R9" s="30">
        <f>IF(P9="",0,IF(P9&lt;='⚙️ Réglages'!F7,'⚙️ Réglages'!F9,0))</f>
        <v>0</v>
      </c>
      <c r="S9" s="44">
        <f>SUM($D9:$O9)*'⚙️ Réglages'!$F$6-Q9+R9</f>
        <v>155</v>
      </c>
      <c r="T9" t="s">
        <v>60</v>
      </c>
    </row>
    <row r="10" spans="1:20" x14ac:dyDescent="0.2">
      <c r="A10" s="29">
        <f>'👥 Participants'!A10</f>
        <v>7</v>
      </c>
      <c r="B10" s="29">
        <f>'👥 Participants'!B10</f>
        <v>0</v>
      </c>
      <c r="C10" s="29" t="str">
        <f>'👥 Participants'!C10</f>
        <v>Gutave</v>
      </c>
      <c r="D10" s="29">
        <v>0</v>
      </c>
      <c r="E10" s="29">
        <v>1</v>
      </c>
      <c r="F10" s="42">
        <v>0</v>
      </c>
      <c r="G10" s="29">
        <v>1</v>
      </c>
      <c r="H10" s="29">
        <v>1</v>
      </c>
      <c r="I10" s="29">
        <v>1</v>
      </c>
      <c r="J10" s="29">
        <v>1</v>
      </c>
      <c r="K10" s="29">
        <v>1</v>
      </c>
      <c r="L10" s="29">
        <v>1</v>
      </c>
      <c r="M10" s="29">
        <v>0</v>
      </c>
      <c r="N10" s="29">
        <v>1</v>
      </c>
      <c r="O10" s="29">
        <v>1</v>
      </c>
      <c r="P10" s="29">
        <v>50</v>
      </c>
      <c r="Q10" s="29">
        <f>IF(P10="",0,MAX(0,P10-'⚙️ Réglages'!$F$7)*'⚙️ Réglages'!$F$8)</f>
        <v>25</v>
      </c>
      <c r="R10" s="29">
        <f>IF(P10="",0,IF(P10&lt;='⚙️ Réglages'!F7,'⚙️ Réglages'!F9,0))</f>
        <v>0</v>
      </c>
      <c r="S10" s="44">
        <f>SUM($D10:$O10)*'⚙️ Réglages'!$F$6-Q10+R10</f>
        <v>155</v>
      </c>
      <c r="T10" t="s">
        <v>60</v>
      </c>
    </row>
    <row r="11" spans="1:20" x14ac:dyDescent="0.2">
      <c r="A11" s="30">
        <f>'👥 Participants'!A11</f>
        <v>8</v>
      </c>
      <c r="B11" s="30">
        <f>'👥 Participants'!B11</f>
        <v>0</v>
      </c>
      <c r="C11" s="30" t="str">
        <f>'👥 Participants'!C11</f>
        <v>Louis</v>
      </c>
      <c r="D11" s="29">
        <v>1</v>
      </c>
      <c r="E11" s="29">
        <v>1</v>
      </c>
      <c r="F11" s="42">
        <v>1</v>
      </c>
      <c r="G11" s="29">
        <v>1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30">
        <v>45</v>
      </c>
      <c r="Q11" s="29">
        <f>IF(P11="",0,MAX(0,P11-'⚙️ Réglages'!$F$7)*'⚙️ Réglages'!$F$8)</f>
        <v>0</v>
      </c>
      <c r="R11" s="30">
        <v>0</v>
      </c>
      <c r="S11" s="44">
        <f>SUM($D11:$O11)*'⚙️ Réglages'!$F$6-Q11+R11</f>
        <v>240</v>
      </c>
    </row>
    <row r="12" spans="1:20" x14ac:dyDescent="0.2">
      <c r="A12" s="29">
        <f>'👥 Participants'!A12</f>
        <v>9</v>
      </c>
      <c r="B12" s="29">
        <f>'👥 Participants'!B12</f>
        <v>0</v>
      </c>
      <c r="C12" s="29">
        <f>'👥 Participants'!C12</f>
        <v>0</v>
      </c>
      <c r="D12" s="29"/>
      <c r="E12" s="29"/>
      <c r="F12" s="42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>
        <f>IF(P12="",0,MAX(0,P12-'⚙️ Réglages'!F7)*'⚙️ Réglages'!F8)</f>
        <v>0</v>
      </c>
      <c r="R12" s="29">
        <f>IF(P12="",0,IF(P12&lt;='⚙️ Réglages'!F7,'⚙️ Réglages'!F9,0))</f>
        <v>0</v>
      </c>
      <c r="S12" s="44">
        <f>SUM($D12:$O12)*'⚙️ Réglages'!$F$6-O12+P12</f>
        <v>0</v>
      </c>
    </row>
    <row r="13" spans="1:20" x14ac:dyDescent="0.2">
      <c r="A13" s="30">
        <f>'👥 Participants'!A13</f>
        <v>10</v>
      </c>
      <c r="B13" s="30">
        <f>'👥 Participants'!B13</f>
        <v>0</v>
      </c>
      <c r="C13" s="30">
        <f>'👥 Participants'!C13</f>
        <v>0</v>
      </c>
      <c r="D13" s="29"/>
      <c r="E13" s="29"/>
      <c r="F13" s="42"/>
      <c r="G13" s="29"/>
      <c r="H13" s="29"/>
      <c r="I13" s="29"/>
      <c r="J13" s="29"/>
      <c r="K13" s="29"/>
      <c r="L13" s="29"/>
      <c r="M13" s="29"/>
      <c r="N13" s="29"/>
      <c r="O13" s="29"/>
      <c r="P13" s="30"/>
      <c r="Q13" s="30">
        <f>IF(P13="",0,MAX(0,P13-'⚙️ Réglages'!F7)*'⚙️ Réglages'!F8)</f>
        <v>0</v>
      </c>
      <c r="R13" s="30">
        <f>IF(P13="",0,IF(P13&lt;='⚙️ Réglages'!F7,'⚙️ Réglages'!F9,0))</f>
        <v>0</v>
      </c>
      <c r="S13" s="44">
        <f>SUM($D13:$O13)*'⚙️ Réglages'!$F$6-O13+P13</f>
        <v>0</v>
      </c>
    </row>
    <row r="14" spans="1:20" x14ac:dyDescent="0.2">
      <c r="A14" s="29">
        <f>'👥 Participants'!A14</f>
        <v>11</v>
      </c>
      <c r="B14" s="29">
        <f>'👥 Participants'!B14</f>
        <v>0</v>
      </c>
      <c r="C14" s="29">
        <f>'👥 Participants'!C14</f>
        <v>0</v>
      </c>
      <c r="D14" s="29"/>
      <c r="E14" s="29"/>
      <c r="F14" s="42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>
        <f>IF(P14="",0,MAX(0,P14-'⚙️ Réglages'!F7)*'⚙️ Réglages'!F8)</f>
        <v>0</v>
      </c>
      <c r="R14" s="29">
        <f>IF(P14="",0,IF(P14&lt;='⚙️ Réglages'!F7,'⚙️ Réglages'!F9,0))</f>
        <v>0</v>
      </c>
      <c r="S14" s="44">
        <f>SUM($D14:$O14)*'⚙️ Réglages'!$F$6-O14+P14</f>
        <v>0</v>
      </c>
    </row>
    <row r="15" spans="1:20" x14ac:dyDescent="0.2">
      <c r="A15" s="30">
        <f>'👥 Participants'!A15</f>
        <v>12</v>
      </c>
      <c r="B15" s="30">
        <f>'👥 Participants'!B15</f>
        <v>0</v>
      </c>
      <c r="C15" s="30">
        <f>'👥 Participants'!C15</f>
        <v>0</v>
      </c>
      <c r="D15" s="29"/>
      <c r="E15" s="29"/>
      <c r="F15" s="42"/>
      <c r="G15" s="29"/>
      <c r="H15" s="29"/>
      <c r="I15" s="29"/>
      <c r="J15" s="29"/>
      <c r="K15" s="29"/>
      <c r="L15" s="29"/>
      <c r="M15" s="29"/>
      <c r="N15" s="29"/>
      <c r="O15" s="29"/>
      <c r="P15" s="30"/>
      <c r="Q15" s="30">
        <f>IF(P15="",0,MAX(0,P15-'⚙️ Réglages'!F7)*'⚙️ Réglages'!F8)</f>
        <v>0</v>
      </c>
      <c r="R15" s="30">
        <f>IF(P15="",0,IF(P15&lt;='⚙️ Réglages'!F7,'⚙️ Réglages'!F9,0))</f>
        <v>0</v>
      </c>
      <c r="S15" s="44">
        <f>SUM($D15:$O15)*'⚙️ Réglages'!$F$6-O15+P15</f>
        <v>0</v>
      </c>
    </row>
    <row r="16" spans="1:20" x14ac:dyDescent="0.2">
      <c r="A16" s="29">
        <f>'👥 Participants'!A16</f>
        <v>13</v>
      </c>
      <c r="B16" s="29">
        <f>'👥 Participants'!B16</f>
        <v>0</v>
      </c>
      <c r="C16" s="29">
        <f>'👥 Participants'!C16</f>
        <v>0</v>
      </c>
      <c r="D16" s="29"/>
      <c r="E16" s="29"/>
      <c r="F16" s="42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>
        <f>IF(P16="",0,MAX(0,P16-'⚙️ Réglages'!F7)*'⚙️ Réglages'!F8)</f>
        <v>0</v>
      </c>
      <c r="R16" s="29">
        <f>IF(P16="",0,IF(P16&lt;='⚙️ Réglages'!F7,'⚙️ Réglages'!F9,0))</f>
        <v>0</v>
      </c>
      <c r="S16" s="44">
        <f>SUM($D16:$O16)*'⚙️ Réglages'!$F$6-O16+P16</f>
        <v>0</v>
      </c>
    </row>
    <row r="17" spans="1:19" x14ac:dyDescent="0.2">
      <c r="A17" s="30">
        <f>'👥 Participants'!A17</f>
        <v>14</v>
      </c>
      <c r="B17" s="30">
        <f>'👥 Participants'!B17</f>
        <v>0</v>
      </c>
      <c r="C17" s="30">
        <f>'👥 Participants'!C17</f>
        <v>0</v>
      </c>
      <c r="D17" s="29"/>
      <c r="E17" s="29"/>
      <c r="F17" s="42"/>
      <c r="G17" s="29"/>
      <c r="H17" s="29"/>
      <c r="I17" s="29"/>
      <c r="J17" s="29"/>
      <c r="K17" s="29"/>
      <c r="L17" s="29"/>
      <c r="M17" s="29"/>
      <c r="N17" s="29"/>
      <c r="O17" s="29"/>
      <c r="P17" s="30"/>
      <c r="Q17" s="30">
        <f>IF(P17="",0,MAX(0,P17-'⚙️ Réglages'!F7)*'⚙️ Réglages'!F8)</f>
        <v>0</v>
      </c>
      <c r="R17" s="30">
        <f>IF(P17="",0,IF(P17&lt;='⚙️ Réglages'!F7,'⚙️ Réglages'!F9,0))</f>
        <v>0</v>
      </c>
      <c r="S17" s="44">
        <f>SUM($D17:$O17)*'⚙️ Réglages'!$F$6-O17+P17</f>
        <v>0</v>
      </c>
    </row>
    <row r="18" spans="1:19" x14ac:dyDescent="0.2">
      <c r="A18" s="29">
        <f>'👥 Participants'!A18</f>
        <v>15</v>
      </c>
      <c r="B18" s="29">
        <f>'👥 Participants'!B18</f>
        <v>0</v>
      </c>
      <c r="C18" s="29">
        <f>'👥 Participants'!C18</f>
        <v>0</v>
      </c>
      <c r="D18" s="29"/>
      <c r="E18" s="29"/>
      <c r="F18" s="42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>
        <f>IF(P18="",0,MAX(0,P18-'⚙️ Réglages'!F7)*'⚙️ Réglages'!F8)</f>
        <v>0</v>
      </c>
      <c r="R18" s="29">
        <f>IF(P18="",0,IF(P18&lt;='⚙️ Réglages'!F7,'⚙️ Réglages'!F9,0))</f>
        <v>0</v>
      </c>
      <c r="S18" s="44">
        <f>SUM($D18:$O18)*'⚙️ Réglages'!$F$6-O18+P18</f>
        <v>0</v>
      </c>
    </row>
    <row r="19" spans="1:19" x14ac:dyDescent="0.2">
      <c r="A19" s="30">
        <f>'👥 Participants'!A19</f>
        <v>16</v>
      </c>
      <c r="B19" s="30">
        <f>'👥 Participants'!B19</f>
        <v>0</v>
      </c>
      <c r="C19" s="30">
        <f>'👥 Participants'!C19</f>
        <v>0</v>
      </c>
      <c r="D19" s="29"/>
      <c r="E19" s="29"/>
      <c r="F19" s="42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30">
        <f>IF(P19="",0,MAX(0,P19-'⚙️ Réglages'!F7)*'⚙️ Réglages'!F8)</f>
        <v>0</v>
      </c>
      <c r="R19" s="30">
        <f>IF(P19="",0,IF(P19&lt;='⚙️ Réglages'!F7,'⚙️ Réglages'!F9,0))</f>
        <v>0</v>
      </c>
      <c r="S19" s="44">
        <f>SUM($D19:$O19)*'⚙️ Réglages'!$F$6-O19+P19</f>
        <v>0</v>
      </c>
    </row>
    <row r="20" spans="1:19" x14ac:dyDescent="0.2">
      <c r="A20" s="29">
        <f>'👥 Participants'!A20</f>
        <v>17</v>
      </c>
      <c r="B20" s="29">
        <f>'👥 Participants'!B20</f>
        <v>0</v>
      </c>
      <c r="C20" s="29">
        <f>'👥 Participants'!C20</f>
        <v>0</v>
      </c>
      <c r="D20" s="29"/>
      <c r="E20" s="29"/>
      <c r="F20" s="42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>
        <f>IF(P20="",0,MAX(0,P20-'⚙️ Réglages'!F7)*'⚙️ Réglages'!F8)</f>
        <v>0</v>
      </c>
      <c r="R20" s="29">
        <f>IF(P20="",0,IF(P20&lt;='⚙️ Réglages'!F7,'⚙️ Réglages'!F9,0))</f>
        <v>0</v>
      </c>
      <c r="S20" s="44">
        <f>SUM($D20:$O20)*'⚙️ Réglages'!$F$6-O20+P20</f>
        <v>0</v>
      </c>
    </row>
    <row r="21" spans="1:19" x14ac:dyDescent="0.2">
      <c r="A21" s="30">
        <f>'👥 Participants'!A21</f>
        <v>18</v>
      </c>
      <c r="B21" s="30">
        <f>'👥 Participants'!B21</f>
        <v>0</v>
      </c>
      <c r="C21" s="30">
        <f>'👥 Participants'!C21</f>
        <v>0</v>
      </c>
      <c r="D21" s="29"/>
      <c r="E21" s="29"/>
      <c r="F21" s="42"/>
      <c r="G21" s="29"/>
      <c r="H21" s="29"/>
      <c r="I21" s="29"/>
      <c r="J21" s="29"/>
      <c r="K21" s="29"/>
      <c r="L21" s="29"/>
      <c r="M21" s="29"/>
      <c r="N21" s="29"/>
      <c r="O21" s="29"/>
      <c r="P21" s="30"/>
      <c r="Q21" s="30">
        <f>IF(P21="",0,MAX(0,P21-'⚙️ Réglages'!F7)*'⚙️ Réglages'!F8)</f>
        <v>0</v>
      </c>
      <c r="R21" s="30">
        <f>IF(P21="",0,IF(P21&lt;='⚙️ Réglages'!F7,'⚙️ Réglages'!F9,0))</f>
        <v>0</v>
      </c>
      <c r="S21" s="44">
        <f>SUM($D21:$O21)*'⚙️ Réglages'!$F$6-O21+P21</f>
        <v>0</v>
      </c>
    </row>
    <row r="22" spans="1:19" x14ac:dyDescent="0.2">
      <c r="A22" s="29">
        <f>'👥 Participants'!A22</f>
        <v>19</v>
      </c>
      <c r="B22" s="29">
        <f>'👥 Participants'!B22</f>
        <v>0</v>
      </c>
      <c r="C22" s="29">
        <f>'👥 Participants'!C22</f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>
        <f>IF(P22="",0,MAX(0,P22-'⚙️ Réglages'!F7)*'⚙️ Réglages'!F8)</f>
        <v>0</v>
      </c>
      <c r="R22" s="29">
        <f>IF(P22="",0,IF(P22&lt;='⚙️ Réglages'!F7,'⚙️ Réglages'!F9,0))</f>
        <v>0</v>
      </c>
      <c r="S22" s="43">
        <f>SUM($D22:$O22)*'[1]⚙️ Réglages'!$F$6-$Q$4+$R$4</f>
        <v>0</v>
      </c>
    </row>
    <row r="23" spans="1:19" x14ac:dyDescent="0.2">
      <c r="A23" s="30">
        <f>'👥 Participants'!A23</f>
        <v>20</v>
      </c>
      <c r="B23" s="30">
        <f>'👥 Participants'!B23</f>
        <v>0</v>
      </c>
      <c r="C23" s="30">
        <f>'👥 Participants'!C23</f>
        <v>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>
        <f>IF(P23="",0,MAX(0,P23-'⚙️ Réglages'!F7)*'⚙️ Réglages'!F8)</f>
        <v>0</v>
      </c>
      <c r="R23" s="30">
        <f>IF(P23="",0,IF(P23&lt;='⚙️ Réglages'!F7,'⚙️ Réglages'!F9,0))</f>
        <v>0</v>
      </c>
      <c r="S23" s="43">
        <f>SUM($D23:$O23)*'[1]⚙️ Réglages'!$F$6-$Q$4+$R$4</f>
        <v>0</v>
      </c>
    </row>
    <row r="24" spans="1:19" x14ac:dyDescent="0.2">
      <c r="A24" s="29">
        <f>'👥 Participants'!A24</f>
        <v>21</v>
      </c>
      <c r="B24" s="29">
        <f>'👥 Participants'!B24</f>
        <v>0</v>
      </c>
      <c r="C24" s="29">
        <f>'👥 Participants'!C24</f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>
        <f>IF(P24="",0,MAX(0,P24-'⚙️ Réglages'!F7)*'⚙️ Réglages'!F8)</f>
        <v>0</v>
      </c>
      <c r="R24" s="29">
        <f>IF(P24="",0,IF(P24&lt;='⚙️ Réglages'!F7,'⚙️ Réglages'!F9,0))</f>
        <v>0</v>
      </c>
      <c r="S24" s="43">
        <f>SUM($D24:$O24)*'[1]⚙️ Réglages'!$F$6-$Q$4+$R$4</f>
        <v>0</v>
      </c>
    </row>
    <row r="25" spans="1:19" x14ac:dyDescent="0.2">
      <c r="A25" s="30">
        <f>'👥 Participants'!A25</f>
        <v>22</v>
      </c>
      <c r="B25" s="30">
        <f>'👥 Participants'!B25</f>
        <v>0</v>
      </c>
      <c r="C25" s="30">
        <f>'👥 Participants'!C25</f>
        <v>0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>
        <f>IF(P25="",0,MAX(0,P25-'⚙️ Réglages'!F7)*'⚙️ Réglages'!F8)</f>
        <v>0</v>
      </c>
      <c r="R25" s="30">
        <f>IF(P25="",0,IF(P25&lt;='⚙️ Réglages'!F7,'⚙️ Réglages'!F9,0))</f>
        <v>0</v>
      </c>
      <c r="S25" s="43">
        <f>SUM($D25:$O25)*'[1]⚙️ Réglages'!$F$6-$Q$4+$R$4</f>
        <v>0</v>
      </c>
    </row>
    <row r="26" spans="1:19" x14ac:dyDescent="0.2">
      <c r="A26" s="29">
        <f>'👥 Participants'!A26</f>
        <v>23</v>
      </c>
      <c r="B26" s="29">
        <f>'👥 Participants'!B26</f>
        <v>0</v>
      </c>
      <c r="C26" s="29">
        <f>'👥 Participants'!C26</f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>
        <f>IF(P26="",0,MAX(0,P26-'⚙️ Réglages'!F7)*'⚙️ Réglages'!F8)</f>
        <v>0</v>
      </c>
      <c r="R26" s="29">
        <f>IF(P26="",0,IF(P26&lt;='⚙️ Réglages'!F7,'⚙️ Réglages'!F9,0))</f>
        <v>0</v>
      </c>
      <c r="S26" s="43">
        <f>SUM($D26:$O26)*'[1]⚙️ Réglages'!$F$6-$Q$4+$R$4</f>
        <v>0</v>
      </c>
    </row>
    <row r="27" spans="1:19" x14ac:dyDescent="0.2">
      <c r="A27" s="30">
        <f>'👥 Participants'!A27</f>
        <v>24</v>
      </c>
      <c r="B27" s="30">
        <f>'👥 Participants'!B27</f>
        <v>0</v>
      </c>
      <c r="C27" s="30">
        <f>'👥 Participants'!C27</f>
        <v>0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>
        <f>IF(P27="",0,MAX(0,P27-'⚙️ Réglages'!F7)*'⚙️ Réglages'!F8)</f>
        <v>0</v>
      </c>
      <c r="R27" s="30">
        <f>IF(P27="",0,IF(P27&lt;='⚙️ Réglages'!F7,'⚙️ Réglages'!F9,0))</f>
        <v>0</v>
      </c>
      <c r="S27" s="43">
        <f>SUM($D27:$O27)*'[1]⚙️ Réglages'!$F$6-$Q$4+$R$4</f>
        <v>0</v>
      </c>
    </row>
    <row r="28" spans="1:19" x14ac:dyDescent="0.2">
      <c r="A28" s="29">
        <f>'👥 Participants'!A28</f>
        <v>25</v>
      </c>
      <c r="B28" s="29">
        <f>'👥 Participants'!B28</f>
        <v>0</v>
      </c>
      <c r="C28" s="29">
        <f>'👥 Participants'!C28</f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>
        <f>IF(P28="",0,MAX(0,P28-'⚙️ Réglages'!F7)*'⚙️ Réglages'!F8)</f>
        <v>0</v>
      </c>
      <c r="R28" s="29">
        <f>IF(P28="",0,IF(P28&lt;='⚙️ Réglages'!F7,'⚙️ Réglages'!F9,0))</f>
        <v>0</v>
      </c>
      <c r="S28" s="43">
        <f>SUM($D28:$O28)*'[1]⚙️ Réglages'!$F$6-$Q$4+$R$4</f>
        <v>0</v>
      </c>
    </row>
    <row r="29" spans="1:19" x14ac:dyDescent="0.2">
      <c r="A29" s="30">
        <f>'👥 Participants'!A29</f>
        <v>26</v>
      </c>
      <c r="B29" s="30">
        <f>'👥 Participants'!B29</f>
        <v>0</v>
      </c>
      <c r="C29" s="30">
        <f>'👥 Participants'!C29</f>
        <v>0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>
        <f>IF(P29="",0,MAX(0,P29-'⚙️ Réglages'!F7)*'⚙️ Réglages'!F8)</f>
        <v>0</v>
      </c>
      <c r="R29" s="30">
        <f>IF(P29="",0,IF(P29&lt;='⚙️ Réglages'!F7,'⚙️ Réglages'!F9,0))</f>
        <v>0</v>
      </c>
      <c r="S29" s="43">
        <f>SUM($D29:$O29)*'[1]⚙️ Réglages'!$F$6-$Q$4+$R$4</f>
        <v>0</v>
      </c>
    </row>
    <row r="30" spans="1:19" x14ac:dyDescent="0.2">
      <c r="A30" s="29">
        <f>'👥 Participants'!A30</f>
        <v>27</v>
      </c>
      <c r="B30" s="29">
        <f>'👥 Participants'!B30</f>
        <v>0</v>
      </c>
      <c r="C30" s="29">
        <f>'👥 Participants'!C30</f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>
        <f>IF(P30="",0,MAX(0,P30-'⚙️ Réglages'!F7)*'⚙️ Réglages'!F8)</f>
        <v>0</v>
      </c>
      <c r="R30" s="29">
        <f>IF(P30="",0,IF(P30&lt;='⚙️ Réglages'!F7,'⚙️ Réglages'!F9,0))</f>
        <v>0</v>
      </c>
      <c r="S30" s="43">
        <f>SUM($D30:$O30)*'[1]⚙️ Réglages'!$F$6-$Q$4+$R$4</f>
        <v>0</v>
      </c>
    </row>
    <row r="31" spans="1:19" x14ac:dyDescent="0.2">
      <c r="A31" s="30">
        <f>'👥 Participants'!A31</f>
        <v>28</v>
      </c>
      <c r="B31" s="30">
        <f>'👥 Participants'!B31</f>
        <v>0</v>
      </c>
      <c r="C31" s="30">
        <f>'👥 Participants'!C31</f>
        <v>0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>
        <f>IF(P31="",0,MAX(0,P31-'⚙️ Réglages'!F7)*'⚙️ Réglages'!F8)</f>
        <v>0</v>
      </c>
      <c r="R31" s="30">
        <f>IF(P31="",0,IF(P31&lt;='⚙️ Réglages'!F7,'⚙️ Réglages'!F9,0))</f>
        <v>0</v>
      </c>
      <c r="S31" s="43">
        <f>SUM($D31:$O31)*'[1]⚙️ Réglages'!$F$6-$Q$4+$R$4</f>
        <v>0</v>
      </c>
    </row>
    <row r="32" spans="1:19" x14ac:dyDescent="0.2">
      <c r="A32" s="29">
        <f>'👥 Participants'!A32</f>
        <v>29</v>
      </c>
      <c r="B32" s="29">
        <f>'👥 Participants'!B32</f>
        <v>0</v>
      </c>
      <c r="C32" s="29">
        <f>'👥 Participants'!C32</f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>
        <f>IF(P32="",0,MAX(0,P32-'⚙️ Réglages'!F7)*'⚙️ Réglages'!F8)</f>
        <v>0</v>
      </c>
      <c r="R32" s="29">
        <f>IF(P32="",0,IF(P32&lt;='⚙️ Réglages'!F7,'⚙️ Réglages'!F9,0))</f>
        <v>0</v>
      </c>
      <c r="S32" s="43">
        <f>SUM($D32:$O32)*'[1]⚙️ Réglages'!$F$6-$Q$4+$R$4</f>
        <v>0</v>
      </c>
    </row>
    <row r="33" spans="1:19" x14ac:dyDescent="0.2">
      <c r="A33" s="30">
        <f>'👥 Participants'!A33</f>
        <v>30</v>
      </c>
      <c r="B33" s="30">
        <f>'👥 Participants'!B33</f>
        <v>0</v>
      </c>
      <c r="C33" s="30">
        <f>'👥 Participants'!C33</f>
        <v>0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>
        <f>IF(P33="",0,MAX(0,P33-'⚙️ Réglages'!F7)*'⚙️ Réglages'!F8)</f>
        <v>0</v>
      </c>
      <c r="R33" s="30">
        <f>IF(P33="",0,IF(P33&lt;='⚙️ Réglages'!F7,'⚙️ Réglages'!F9,0))</f>
        <v>0</v>
      </c>
      <c r="S33" s="43">
        <f>SUM($D33:$O33)*'[1]⚙️ Réglages'!$F$6-$Q$4+$R$4</f>
        <v>0</v>
      </c>
    </row>
    <row r="34" spans="1:19" x14ac:dyDescent="0.2">
      <c r="A34" s="29">
        <f>'👥 Participants'!A34</f>
        <v>31</v>
      </c>
      <c r="B34" s="29">
        <f>'👥 Participants'!B34</f>
        <v>0</v>
      </c>
      <c r="C34" s="29">
        <f>'👥 Participants'!C34</f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>
        <f>IF(P34="",0,MAX(0,P34-'⚙️ Réglages'!F7)*'⚙️ Réglages'!F8)</f>
        <v>0</v>
      </c>
      <c r="R34" s="29">
        <f>IF(P34="",0,IF(P34&lt;='⚙️ Réglages'!F7,'⚙️ Réglages'!F9,0))</f>
        <v>0</v>
      </c>
      <c r="S34" s="43">
        <f>SUM($D34:$O34)*'[1]⚙️ Réglages'!$F$6-$Q$4+$R$4</f>
        <v>0</v>
      </c>
    </row>
    <row r="35" spans="1:19" x14ac:dyDescent="0.2">
      <c r="A35" s="30">
        <f>'👥 Participants'!A35</f>
        <v>32</v>
      </c>
      <c r="B35" s="30">
        <f>'👥 Participants'!B35</f>
        <v>0</v>
      </c>
      <c r="C35" s="30">
        <f>'👥 Participants'!C35</f>
        <v>0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>
        <f>IF(P35="",0,MAX(0,P35-'⚙️ Réglages'!F7)*'⚙️ Réglages'!F8)</f>
        <v>0</v>
      </c>
      <c r="R35" s="30">
        <f>IF(P35="",0,IF(P35&lt;='⚙️ Réglages'!F7,'⚙️ Réglages'!F9,0))</f>
        <v>0</v>
      </c>
      <c r="S35" s="43">
        <f>SUM($D35:$O35)*'[1]⚙️ Réglages'!$F$6-$Q$4+$R$4</f>
        <v>0</v>
      </c>
    </row>
    <row r="36" spans="1:19" x14ac:dyDescent="0.2">
      <c r="A36" s="29">
        <f>'👥 Participants'!A36</f>
        <v>33</v>
      </c>
      <c r="B36" s="29">
        <f>'👥 Participants'!B36</f>
        <v>0</v>
      </c>
      <c r="C36" s="29">
        <f>'👥 Participants'!C36</f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>
        <f>IF(P36="",0,MAX(0,P36-'⚙️ Réglages'!F7)*'⚙️ Réglages'!F8)</f>
        <v>0</v>
      </c>
      <c r="R36" s="29">
        <f>IF(P36="",0,IF(P36&lt;='⚙️ Réglages'!F7,'⚙️ Réglages'!F9,0))</f>
        <v>0</v>
      </c>
      <c r="S36" s="43">
        <f>SUM($D36:$O36)*'[1]⚙️ Réglages'!$F$6-$Q$4+$R$4</f>
        <v>0</v>
      </c>
    </row>
    <row r="37" spans="1:19" x14ac:dyDescent="0.2">
      <c r="A37" s="30">
        <f>'👥 Participants'!A37</f>
        <v>34</v>
      </c>
      <c r="B37" s="30">
        <f>'👥 Participants'!B37</f>
        <v>0</v>
      </c>
      <c r="C37" s="30">
        <f>'👥 Participants'!C37</f>
        <v>0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>
        <f>IF(P37="",0,MAX(0,P37-'⚙️ Réglages'!F7)*'⚙️ Réglages'!F8)</f>
        <v>0</v>
      </c>
      <c r="R37" s="30">
        <f>IF(P37="",0,IF(P37&lt;='⚙️ Réglages'!F7,'⚙️ Réglages'!F9,0))</f>
        <v>0</v>
      </c>
      <c r="S37" s="43">
        <f>SUM($D37:$O37)*'[1]⚙️ Réglages'!$F$6-$Q$4+$R$4</f>
        <v>0</v>
      </c>
    </row>
    <row r="38" spans="1:19" x14ac:dyDescent="0.2">
      <c r="A38" s="29">
        <f>'👥 Participants'!A38</f>
        <v>35</v>
      </c>
      <c r="B38" s="29">
        <f>'👥 Participants'!B38</f>
        <v>0</v>
      </c>
      <c r="C38" s="29">
        <f>'👥 Participants'!C38</f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>
        <f>IF(P38="",0,MAX(0,P38-'⚙️ Réglages'!F7)*'⚙️ Réglages'!F8)</f>
        <v>0</v>
      </c>
      <c r="R38" s="29">
        <f>IF(P38="",0,IF(P38&lt;='⚙️ Réglages'!F7,'⚙️ Réglages'!F9,0))</f>
        <v>0</v>
      </c>
      <c r="S38" s="43">
        <f>SUM($D38:$O38)*'[1]⚙️ Réglages'!$F$6-$Q$4+$R$4</f>
        <v>0</v>
      </c>
    </row>
    <row r="39" spans="1:19" x14ac:dyDescent="0.2">
      <c r="A39" s="30">
        <f>'👥 Participants'!A39</f>
        <v>36</v>
      </c>
      <c r="B39" s="30">
        <f>'👥 Participants'!B39</f>
        <v>0</v>
      </c>
      <c r="C39" s="30">
        <f>'👥 Participants'!C39</f>
        <v>0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>
        <f>IF(P39="",0,MAX(0,P39-'⚙️ Réglages'!F7)*'⚙️ Réglages'!F8)</f>
        <v>0</v>
      </c>
      <c r="R39" s="30">
        <f>IF(P39="",0,IF(P39&lt;='⚙️ Réglages'!F7,'⚙️ Réglages'!F9,0))</f>
        <v>0</v>
      </c>
      <c r="S39" s="43">
        <f>SUM($D39:$O39)*'[1]⚙️ Réglages'!$F$6-$Q$4+$R$4</f>
        <v>0</v>
      </c>
    </row>
    <row r="40" spans="1:19" x14ac:dyDescent="0.2">
      <c r="A40" s="29">
        <f>'👥 Participants'!A40</f>
        <v>37</v>
      </c>
      <c r="B40" s="29">
        <f>'👥 Participants'!B40</f>
        <v>0</v>
      </c>
      <c r="C40" s="29">
        <f>'👥 Participants'!C40</f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>
        <f>IF(P40="",0,MAX(0,P40-'⚙️ Réglages'!F7)*'⚙️ Réglages'!F8)</f>
        <v>0</v>
      </c>
      <c r="R40" s="29">
        <f>IF(P40="",0,IF(P40&lt;='⚙️ Réglages'!F7,'⚙️ Réglages'!F9,0))</f>
        <v>0</v>
      </c>
      <c r="S40" s="43">
        <f>SUM($D40:$O40)*'[1]⚙️ Réglages'!$F$6-$Q$4+$R$4</f>
        <v>0</v>
      </c>
    </row>
    <row r="41" spans="1:19" x14ac:dyDescent="0.2">
      <c r="A41" s="30">
        <f>'👥 Participants'!A41</f>
        <v>38</v>
      </c>
      <c r="B41" s="30">
        <f>'👥 Participants'!B41</f>
        <v>0</v>
      </c>
      <c r="C41" s="30">
        <f>'👥 Participants'!C41</f>
        <v>0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>
        <f>IF(P41="",0,MAX(0,P41-'⚙️ Réglages'!F7)*'⚙️ Réglages'!F8)</f>
        <v>0</v>
      </c>
      <c r="R41" s="30">
        <f>IF(P41="",0,IF(P41&lt;='⚙️ Réglages'!F7,'⚙️ Réglages'!F9,0))</f>
        <v>0</v>
      </c>
      <c r="S41" s="43">
        <f>SUM($D41:$O41)*'[1]⚙️ Réglages'!$F$6-$Q$4+$R$4</f>
        <v>0</v>
      </c>
    </row>
    <row r="42" spans="1:19" x14ac:dyDescent="0.2">
      <c r="A42" s="29">
        <f>'👥 Participants'!A42</f>
        <v>39</v>
      </c>
      <c r="B42" s="29">
        <f>'👥 Participants'!B42</f>
        <v>0</v>
      </c>
      <c r="C42" s="29">
        <f>'👥 Participants'!C42</f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>
        <f>IF(P42="",0,MAX(0,P42-'⚙️ Réglages'!F7)*'⚙️ Réglages'!F8)</f>
        <v>0</v>
      </c>
      <c r="R42" s="29">
        <f>IF(P42="",0,IF(P42&lt;='⚙️ Réglages'!F7,'⚙️ Réglages'!F9,0))</f>
        <v>0</v>
      </c>
      <c r="S42" s="43">
        <f>SUM($D42:$O42)*'[1]⚙️ Réglages'!$F$6-$Q$4+$R$4</f>
        <v>0</v>
      </c>
    </row>
    <row r="43" spans="1:19" x14ac:dyDescent="0.2">
      <c r="A43" s="30">
        <f>'👥 Participants'!A43</f>
        <v>40</v>
      </c>
      <c r="B43" s="30">
        <f>'👥 Participants'!B43</f>
        <v>0</v>
      </c>
      <c r="C43" s="30">
        <f>'👥 Participants'!C43</f>
        <v>0</v>
      </c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>
        <f>IF(P43="",0,MAX(0,P43-'⚙️ Réglages'!F7)*'⚙️ Réglages'!F8)</f>
        <v>0</v>
      </c>
      <c r="R43" s="30">
        <f>IF(P43="",0,IF(P43&lt;='⚙️ Réglages'!F7,'⚙️ Réglages'!F9,0))</f>
        <v>0</v>
      </c>
      <c r="S43" s="43">
        <f>SUM($D43:$O43)*'[1]⚙️ Réglages'!$F$6-$Q$4+$R$4</f>
        <v>0</v>
      </c>
    </row>
  </sheetData>
  <mergeCells count="2">
    <mergeCell ref="A1:R1"/>
    <mergeCell ref="A2:R2"/>
  </mergeCells>
  <pageMargins left="0.75" right="0.75" top="1" bottom="1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1C40F"/>
  </sheetPr>
  <dimension ref="A1:I43"/>
  <sheetViews>
    <sheetView tabSelected="1" topLeftCell="B1" zoomScale="275" zoomScaleNormal="100" workbookViewId="0">
      <pane ySplit="3" topLeftCell="A4" activePane="bottomLeft" state="frozen"/>
      <selection pane="bottomLeft" sqref="A1:I1"/>
    </sheetView>
  </sheetViews>
  <sheetFormatPr baseColWidth="10" defaultColWidth="8.6640625" defaultRowHeight="15" x14ac:dyDescent="0.2"/>
  <cols>
    <col min="1" max="1" width="6" customWidth="1"/>
    <col min="2" max="2" width="20" customWidth="1"/>
    <col min="3" max="3" width="16" customWidth="1"/>
    <col min="4" max="6" width="14" customWidth="1"/>
    <col min="7" max="7" width="16" customWidth="1"/>
    <col min="8" max="8" width="8" customWidth="1"/>
    <col min="9" max="9" width="10" customWidth="1"/>
  </cols>
  <sheetData>
    <row r="1" spans="1:9" ht="19.75" customHeight="1" x14ac:dyDescent="0.2">
      <c r="A1" s="1" t="s">
        <v>44</v>
      </c>
      <c r="B1" s="1"/>
      <c r="C1" s="1"/>
      <c r="D1" s="1"/>
      <c r="E1" s="1"/>
      <c r="F1" s="1"/>
      <c r="G1" s="1"/>
      <c r="H1" s="1"/>
      <c r="I1" s="1"/>
    </row>
    <row r="3" spans="1:9" x14ac:dyDescent="0.2">
      <c r="A3" s="28" t="s">
        <v>21</v>
      </c>
      <c r="B3" s="28" t="s">
        <v>22</v>
      </c>
      <c r="C3" s="28" t="s">
        <v>23</v>
      </c>
      <c r="D3" s="28" t="s">
        <v>24</v>
      </c>
      <c r="E3" s="28" t="s">
        <v>45</v>
      </c>
      <c r="F3" s="28" t="s">
        <v>46</v>
      </c>
      <c r="G3" s="28" t="s">
        <v>47</v>
      </c>
      <c r="H3" s="28" t="s">
        <v>48</v>
      </c>
      <c r="I3" s="28" t="s">
        <v>49</v>
      </c>
    </row>
    <row r="4" spans="1:9" x14ac:dyDescent="0.2">
      <c r="A4" s="29">
        <f>'👥 Participants'!A4</f>
        <v>1</v>
      </c>
      <c r="B4" s="29">
        <f>'👥 Participants'!B4</f>
        <v>0</v>
      </c>
      <c r="C4" s="29" t="str">
        <f>'👥 Participants'!C4</f>
        <v>Léandre</v>
      </c>
      <c r="D4" s="29">
        <f>'👥 Participants'!D4</f>
        <v>0</v>
      </c>
      <c r="E4" s="38">
        <f>'🚴 Open Free Trial'!V5</f>
        <v>120</v>
      </c>
      <c r="F4" s="41">
        <f>'🧭 Orientation'!S4</f>
        <v>240</v>
      </c>
      <c r="G4" s="37">
        <f>IF(AND(E4=0,F4=0),"",E4*'⚙️ Réglages'!C15+F4*'⚙️ Réglages'!C16)</f>
        <v>360</v>
      </c>
      <c r="H4" s="29">
        <f t="shared" ref="H4:H43" si="0">IF(G4="","",RANK(G4,G$4:G$43,0))</f>
        <v>6</v>
      </c>
      <c r="I4" s="29" t="str">
        <f t="shared" ref="I4:I43" si="1">IF(H4=1,"🥇",IF(H4=2,"🥈",IF(H4=3,"🥉","")))</f>
        <v/>
      </c>
    </row>
    <row r="5" spans="1:9" x14ac:dyDescent="0.2">
      <c r="A5" s="30">
        <f>'👥 Participants'!A5</f>
        <v>2</v>
      </c>
      <c r="B5" s="30">
        <f>'👥 Participants'!B5</f>
        <v>0</v>
      </c>
      <c r="C5" s="30" t="str">
        <f>'👥 Participants'!C5</f>
        <v>Jonathan</v>
      </c>
      <c r="D5" s="30">
        <f>'👥 Participants'!D5</f>
        <v>0</v>
      </c>
      <c r="E5" s="38">
        <f>'🚴 Open Free Trial'!V6</f>
        <v>220</v>
      </c>
      <c r="F5" s="41">
        <f>'🧭 Orientation'!S5</f>
        <v>230</v>
      </c>
      <c r="G5" s="37">
        <f>IF(AND(E5=0,F5=0),"",E5*'⚙️ Réglages'!C15+F5*'⚙️ Réglages'!C16)</f>
        <v>450</v>
      </c>
      <c r="H5" s="30">
        <f t="shared" si="0"/>
        <v>3</v>
      </c>
      <c r="I5" s="30" t="str">
        <f t="shared" si="1"/>
        <v>🥉</v>
      </c>
    </row>
    <row r="6" spans="1:9" x14ac:dyDescent="0.2">
      <c r="A6" s="29">
        <f>'👥 Participants'!A6</f>
        <v>3</v>
      </c>
      <c r="B6" s="29">
        <f>'👥 Participants'!B6</f>
        <v>0</v>
      </c>
      <c r="C6" s="29" t="str">
        <f>'👥 Participants'!C6</f>
        <v>Enzo S</v>
      </c>
      <c r="D6" s="29">
        <f>'👥 Participants'!D6</f>
        <v>0</v>
      </c>
      <c r="E6" s="38">
        <f>'🚴 Open Free Trial'!V7</f>
        <v>60</v>
      </c>
      <c r="F6" s="41">
        <f>'🧭 Orientation'!S6</f>
        <v>230</v>
      </c>
      <c r="G6" s="37">
        <f>IF(AND(E6=0,F6=0),"",E6*'⚙️ Réglages'!C15+F6*'⚙️ Réglages'!C16)</f>
        <v>290</v>
      </c>
      <c r="H6" s="29">
        <f t="shared" si="0"/>
        <v>7</v>
      </c>
      <c r="I6" s="29" t="str">
        <f t="shared" si="1"/>
        <v/>
      </c>
    </row>
    <row r="7" spans="1:9" x14ac:dyDescent="0.2">
      <c r="A7" s="30">
        <f>'👥 Participants'!A7</f>
        <v>4</v>
      </c>
      <c r="B7" s="30">
        <f>'👥 Participants'!B7</f>
        <v>0</v>
      </c>
      <c r="C7" s="30" t="str">
        <f>'👥 Participants'!C7</f>
        <v>Justin</v>
      </c>
      <c r="D7" s="30">
        <f>'👥 Participants'!D7</f>
        <v>0</v>
      </c>
      <c r="E7" s="38">
        <f>'🚴 Open Free Trial'!V8</f>
        <v>240</v>
      </c>
      <c r="F7" s="41">
        <f>'🧭 Orientation'!S7</f>
        <v>230</v>
      </c>
      <c r="G7" s="37">
        <f>IF(AND(E7=0,F7=0),"",E7*'⚙️ Réglages'!C15+F7*'⚙️ Réglages'!C16)</f>
        <v>470</v>
      </c>
      <c r="H7" s="30">
        <f t="shared" si="0"/>
        <v>1</v>
      </c>
      <c r="I7" s="30" t="str">
        <f t="shared" si="1"/>
        <v>🥇</v>
      </c>
    </row>
    <row r="8" spans="1:9" x14ac:dyDescent="0.2">
      <c r="A8" s="29">
        <f>'👥 Participants'!A8</f>
        <v>5</v>
      </c>
      <c r="B8" s="29">
        <f>'👥 Participants'!B8</f>
        <v>0</v>
      </c>
      <c r="C8" s="29" t="str">
        <f>'👥 Participants'!C8</f>
        <v>Martin</v>
      </c>
      <c r="D8" s="29">
        <f>'👥 Participants'!D8</f>
        <v>0</v>
      </c>
      <c r="E8" s="38">
        <f>'🚴 Open Free Trial'!V9</f>
        <v>215</v>
      </c>
      <c r="F8" s="41">
        <f>'🧭 Orientation'!S8</f>
        <v>240</v>
      </c>
      <c r="G8" s="37">
        <f>IF(AND(E8=0,F8=0),"",E8*'⚙️ Réglages'!C15+F8*'⚙️ Réglages'!C16)</f>
        <v>455</v>
      </c>
      <c r="H8" s="29">
        <f t="shared" si="0"/>
        <v>2</v>
      </c>
      <c r="I8" s="29" t="str">
        <f t="shared" si="1"/>
        <v>🥈</v>
      </c>
    </row>
    <row r="9" spans="1:9" x14ac:dyDescent="0.2">
      <c r="A9" s="30">
        <f>'👥 Participants'!A9</f>
        <v>6</v>
      </c>
      <c r="B9" s="30">
        <f>'👥 Participants'!B9</f>
        <v>0</v>
      </c>
      <c r="C9" s="30" t="str">
        <f>'👥 Participants'!C9</f>
        <v>Enzo P</v>
      </c>
      <c r="D9" s="30">
        <f>'👥 Participants'!D9</f>
        <v>0</v>
      </c>
      <c r="E9" s="38">
        <f>'🚴 Open Free Trial'!V10</f>
        <v>110</v>
      </c>
      <c r="F9" s="41">
        <f>'🧭 Orientation'!S9</f>
        <v>155</v>
      </c>
      <c r="G9" s="37">
        <f>IF(AND(E9=0,F9=0),"",E9*'⚙️ Réglages'!C15+F9*'⚙️ Réglages'!C16)</f>
        <v>265</v>
      </c>
      <c r="H9" s="30">
        <f t="shared" si="0"/>
        <v>8</v>
      </c>
      <c r="I9" s="30" t="str">
        <f t="shared" si="1"/>
        <v/>
      </c>
    </row>
    <row r="10" spans="1:9" x14ac:dyDescent="0.2">
      <c r="A10" s="29">
        <f>'👥 Participants'!A10</f>
        <v>7</v>
      </c>
      <c r="B10" s="29">
        <f>'👥 Participants'!B10</f>
        <v>0</v>
      </c>
      <c r="C10" s="29" t="str">
        <f>'👥 Participants'!C10</f>
        <v>Gutave</v>
      </c>
      <c r="D10" s="29">
        <f>'👥 Participants'!D10</f>
        <v>0</v>
      </c>
      <c r="E10" s="38">
        <f>'🚴 Open Free Trial'!V11</f>
        <v>210</v>
      </c>
      <c r="F10" s="41">
        <f>'🧭 Orientation'!S10</f>
        <v>155</v>
      </c>
      <c r="G10" s="37">
        <f>IF(AND(E10=0,F10=0),"",E10*'⚙️ Réglages'!C15+F10*'⚙️ Réglages'!C16)</f>
        <v>365</v>
      </c>
      <c r="H10" s="29">
        <f t="shared" si="0"/>
        <v>5</v>
      </c>
      <c r="I10" s="29" t="str">
        <f t="shared" si="1"/>
        <v/>
      </c>
    </row>
    <row r="11" spans="1:9" x14ac:dyDescent="0.2">
      <c r="A11" s="30">
        <f>'👥 Participants'!A11</f>
        <v>8</v>
      </c>
      <c r="B11" s="30">
        <f>'👥 Participants'!B11</f>
        <v>0</v>
      </c>
      <c r="C11" s="30" t="str">
        <f>'👥 Participants'!C11</f>
        <v>Louis</v>
      </c>
      <c r="D11" s="30">
        <f>'👥 Participants'!D11</f>
        <v>0</v>
      </c>
      <c r="E11" s="38">
        <f>'🚴 Open Free Trial'!V12</f>
        <v>160</v>
      </c>
      <c r="F11" s="41">
        <f>'🧭 Orientation'!S11</f>
        <v>240</v>
      </c>
      <c r="G11" s="37">
        <f>IF(AND(E11=0,F11=0),"",E11*'⚙️ Réglages'!C15+F11*'⚙️ Réglages'!C16)</f>
        <v>400</v>
      </c>
      <c r="H11" s="30">
        <f t="shared" si="0"/>
        <v>4</v>
      </c>
      <c r="I11" s="30" t="str">
        <f t="shared" si="1"/>
        <v/>
      </c>
    </row>
    <row r="12" spans="1:9" x14ac:dyDescent="0.2">
      <c r="A12" s="29">
        <f>'👥 Participants'!A12</f>
        <v>9</v>
      </c>
      <c r="B12" s="29">
        <f>'👥 Participants'!B12</f>
        <v>0</v>
      </c>
      <c r="C12" s="29">
        <f>'👥 Participants'!C12</f>
        <v>0</v>
      </c>
      <c r="D12" s="29">
        <f>'👥 Participants'!D12</f>
        <v>0</v>
      </c>
      <c r="E12" s="38">
        <f>'🚴 Open Free Trial'!V13</f>
        <v>0</v>
      </c>
      <c r="F12" s="41">
        <f>'🧭 Orientation'!S12</f>
        <v>0</v>
      </c>
      <c r="G12" s="37" t="str">
        <f>IF(AND(E12=0,F12=0),"",E12*'⚙️ Réglages'!C15+F12*'⚙️ Réglages'!C16)</f>
        <v/>
      </c>
      <c r="H12" s="29" t="str">
        <f t="shared" si="0"/>
        <v/>
      </c>
      <c r="I12" s="29" t="str">
        <f t="shared" si="1"/>
        <v/>
      </c>
    </row>
    <row r="13" spans="1:9" x14ac:dyDescent="0.2">
      <c r="A13" s="30">
        <f>'👥 Participants'!A13</f>
        <v>10</v>
      </c>
      <c r="B13" s="30">
        <f>'👥 Participants'!B13</f>
        <v>0</v>
      </c>
      <c r="C13" s="30">
        <f>'👥 Participants'!C13</f>
        <v>0</v>
      </c>
      <c r="D13" s="30">
        <f>'👥 Participants'!D13</f>
        <v>0</v>
      </c>
      <c r="E13" s="38">
        <f>'🚴 Open Free Trial'!V14</f>
        <v>0</v>
      </c>
      <c r="F13" s="41">
        <f>'🧭 Orientation'!S13</f>
        <v>0</v>
      </c>
      <c r="G13" s="37" t="str">
        <f>IF(AND(E13=0,F13=0),"",E13*'⚙️ Réglages'!C15+F13*'⚙️ Réglages'!C16)</f>
        <v/>
      </c>
      <c r="H13" s="30" t="str">
        <f t="shared" si="0"/>
        <v/>
      </c>
      <c r="I13" s="30" t="str">
        <f t="shared" si="1"/>
        <v/>
      </c>
    </row>
    <row r="14" spans="1:9" x14ac:dyDescent="0.2">
      <c r="A14" s="29">
        <f>'👥 Participants'!A14</f>
        <v>11</v>
      </c>
      <c r="B14" s="29">
        <f>'👥 Participants'!B14</f>
        <v>0</v>
      </c>
      <c r="C14" s="29">
        <f>'👥 Participants'!C14</f>
        <v>0</v>
      </c>
      <c r="D14" s="29">
        <f>'👥 Participants'!D14</f>
        <v>0</v>
      </c>
      <c r="E14" s="38">
        <f>'🚴 Open Free Trial'!V15</f>
        <v>0</v>
      </c>
      <c r="F14" s="41">
        <f>'🧭 Orientation'!S14</f>
        <v>0</v>
      </c>
      <c r="G14" s="37" t="str">
        <f>IF(AND(E14=0,F14=0),"",E14*'⚙️ Réglages'!C15+F14*'⚙️ Réglages'!C16)</f>
        <v/>
      </c>
      <c r="H14" s="29" t="str">
        <f t="shared" si="0"/>
        <v/>
      </c>
      <c r="I14" s="29" t="str">
        <f t="shared" si="1"/>
        <v/>
      </c>
    </row>
    <row r="15" spans="1:9" x14ac:dyDescent="0.2">
      <c r="A15" s="30">
        <f>'👥 Participants'!A15</f>
        <v>12</v>
      </c>
      <c r="B15" s="30">
        <f>'👥 Participants'!B15</f>
        <v>0</v>
      </c>
      <c r="C15" s="30">
        <f>'👥 Participants'!C15</f>
        <v>0</v>
      </c>
      <c r="D15" s="30">
        <f>'👥 Participants'!D15</f>
        <v>0</v>
      </c>
      <c r="E15" s="38">
        <f>'🚴 Open Free Trial'!V16</f>
        <v>0</v>
      </c>
      <c r="F15" s="41">
        <f>'🧭 Orientation'!S15</f>
        <v>0</v>
      </c>
      <c r="G15" s="37" t="str">
        <f>IF(AND(E15=0,F15=0),"",E15*'⚙️ Réglages'!C15+F15*'⚙️ Réglages'!C16)</f>
        <v/>
      </c>
      <c r="H15" s="30" t="str">
        <f t="shared" si="0"/>
        <v/>
      </c>
      <c r="I15" s="30" t="str">
        <f t="shared" si="1"/>
        <v/>
      </c>
    </row>
    <row r="16" spans="1:9" x14ac:dyDescent="0.2">
      <c r="A16" s="29">
        <f>'👥 Participants'!A16</f>
        <v>13</v>
      </c>
      <c r="B16" s="29">
        <f>'👥 Participants'!B16</f>
        <v>0</v>
      </c>
      <c r="C16" s="29">
        <f>'👥 Participants'!C16</f>
        <v>0</v>
      </c>
      <c r="D16" s="29">
        <f>'👥 Participants'!D16</f>
        <v>0</v>
      </c>
      <c r="E16" s="38">
        <f>'🚴 Open Free Trial'!V17</f>
        <v>0</v>
      </c>
      <c r="F16" s="41">
        <f>'🧭 Orientation'!S16</f>
        <v>0</v>
      </c>
      <c r="G16" s="37" t="str">
        <f>IF(AND(E16=0,F16=0),"",E16*'⚙️ Réglages'!C15+F16*'⚙️ Réglages'!C16)</f>
        <v/>
      </c>
      <c r="H16" s="29" t="str">
        <f t="shared" si="0"/>
        <v/>
      </c>
      <c r="I16" s="29" t="str">
        <f t="shared" si="1"/>
        <v/>
      </c>
    </row>
    <row r="17" spans="1:9" x14ac:dyDescent="0.2">
      <c r="A17" s="30">
        <f>'👥 Participants'!A17</f>
        <v>14</v>
      </c>
      <c r="B17" s="30">
        <f>'👥 Participants'!B17</f>
        <v>0</v>
      </c>
      <c r="C17" s="30">
        <f>'👥 Participants'!C17</f>
        <v>0</v>
      </c>
      <c r="D17" s="30">
        <f>'👥 Participants'!D17</f>
        <v>0</v>
      </c>
      <c r="E17" s="38">
        <f>'🚴 Open Free Trial'!V18</f>
        <v>0</v>
      </c>
      <c r="F17" s="41">
        <f>'🧭 Orientation'!S17</f>
        <v>0</v>
      </c>
      <c r="G17" s="37" t="str">
        <f>IF(AND(E17=0,F17=0),"",E17*'⚙️ Réglages'!C15+F17*'⚙️ Réglages'!C16)</f>
        <v/>
      </c>
      <c r="H17" s="30" t="str">
        <f t="shared" si="0"/>
        <v/>
      </c>
      <c r="I17" s="30" t="str">
        <f t="shared" si="1"/>
        <v/>
      </c>
    </row>
    <row r="18" spans="1:9" x14ac:dyDescent="0.2">
      <c r="A18" s="29">
        <f>'👥 Participants'!A18</f>
        <v>15</v>
      </c>
      <c r="B18" s="29">
        <f>'👥 Participants'!B18</f>
        <v>0</v>
      </c>
      <c r="C18" s="29">
        <f>'👥 Participants'!C18</f>
        <v>0</v>
      </c>
      <c r="D18" s="29">
        <f>'👥 Participants'!D18</f>
        <v>0</v>
      </c>
      <c r="E18" s="38">
        <f>'🚴 Open Free Trial'!V19</f>
        <v>0</v>
      </c>
      <c r="F18" s="41">
        <f>'🧭 Orientation'!S18</f>
        <v>0</v>
      </c>
      <c r="G18" s="37" t="str">
        <f>IF(AND(E18=0,F18=0),"",E18*'⚙️ Réglages'!C15+F18*'⚙️ Réglages'!C16)</f>
        <v/>
      </c>
      <c r="H18" s="29" t="str">
        <f t="shared" si="0"/>
        <v/>
      </c>
      <c r="I18" s="29" t="str">
        <f t="shared" si="1"/>
        <v/>
      </c>
    </row>
    <row r="19" spans="1:9" x14ac:dyDescent="0.2">
      <c r="A19" s="30">
        <f>'👥 Participants'!A19</f>
        <v>16</v>
      </c>
      <c r="B19" s="30">
        <f>'👥 Participants'!B19</f>
        <v>0</v>
      </c>
      <c r="C19" s="30">
        <f>'👥 Participants'!C19</f>
        <v>0</v>
      </c>
      <c r="D19" s="30">
        <f>'👥 Participants'!D19</f>
        <v>0</v>
      </c>
      <c r="E19" s="38">
        <f>'🚴 Open Free Trial'!V20</f>
        <v>0</v>
      </c>
      <c r="F19" s="41">
        <f>'🧭 Orientation'!S19</f>
        <v>0</v>
      </c>
      <c r="G19" s="37" t="str">
        <f>IF(AND(E19=0,F19=0),"",E19*'⚙️ Réglages'!C15+F19*'⚙️ Réglages'!C16)</f>
        <v/>
      </c>
      <c r="H19" s="30" t="str">
        <f t="shared" si="0"/>
        <v/>
      </c>
      <c r="I19" s="30" t="str">
        <f t="shared" si="1"/>
        <v/>
      </c>
    </row>
    <row r="20" spans="1:9" x14ac:dyDescent="0.2">
      <c r="A20" s="29">
        <f>'👥 Participants'!A20</f>
        <v>17</v>
      </c>
      <c r="B20" s="29">
        <f>'👥 Participants'!B20</f>
        <v>0</v>
      </c>
      <c r="C20" s="29">
        <f>'👥 Participants'!C20</f>
        <v>0</v>
      </c>
      <c r="D20" s="29">
        <f>'👥 Participants'!D20</f>
        <v>0</v>
      </c>
      <c r="E20" s="38">
        <f>'🚴 Open Free Trial'!V21</f>
        <v>0</v>
      </c>
      <c r="F20" s="41">
        <f>'🧭 Orientation'!S20</f>
        <v>0</v>
      </c>
      <c r="G20" s="37" t="str">
        <f>IF(AND(E20=0,F20=0),"",E20*'⚙️ Réglages'!C15+F20*'⚙️ Réglages'!C16)</f>
        <v/>
      </c>
      <c r="H20" s="29" t="str">
        <f t="shared" si="0"/>
        <v/>
      </c>
      <c r="I20" s="29" t="str">
        <f t="shared" si="1"/>
        <v/>
      </c>
    </row>
    <row r="21" spans="1:9" x14ac:dyDescent="0.2">
      <c r="A21" s="30">
        <f>'👥 Participants'!A21</f>
        <v>18</v>
      </c>
      <c r="B21" s="30">
        <f>'👥 Participants'!B21</f>
        <v>0</v>
      </c>
      <c r="C21" s="30">
        <f>'👥 Participants'!C21</f>
        <v>0</v>
      </c>
      <c r="D21" s="30">
        <f>'👥 Participants'!D21</f>
        <v>0</v>
      </c>
      <c r="E21" s="38">
        <f>'🚴 Open Free Trial'!V22</f>
        <v>0</v>
      </c>
      <c r="F21" s="41">
        <f>'🧭 Orientation'!S21</f>
        <v>0</v>
      </c>
      <c r="G21" s="37" t="str">
        <f>IF(AND(E21=0,F21=0),"",E21*'⚙️ Réglages'!C15+F21*'⚙️ Réglages'!C16)</f>
        <v/>
      </c>
      <c r="H21" s="30" t="str">
        <f t="shared" si="0"/>
        <v/>
      </c>
      <c r="I21" s="30" t="str">
        <f t="shared" si="1"/>
        <v/>
      </c>
    </row>
    <row r="22" spans="1:9" x14ac:dyDescent="0.2">
      <c r="A22" s="29">
        <f>'👥 Participants'!A22</f>
        <v>19</v>
      </c>
      <c r="B22" s="29">
        <f>'👥 Participants'!B22</f>
        <v>0</v>
      </c>
      <c r="C22" s="29">
        <f>'👥 Participants'!C22</f>
        <v>0</v>
      </c>
      <c r="D22" s="29">
        <f>'👥 Participants'!D22</f>
        <v>0</v>
      </c>
      <c r="E22" s="38">
        <f>'🚴 Open Free Trial'!V23</f>
        <v>0</v>
      </c>
      <c r="F22" s="41">
        <f>'🧭 Orientation'!S22</f>
        <v>0</v>
      </c>
      <c r="G22" s="37" t="str">
        <f>IF(AND(E22=0,F22=0),"",E22*'⚙️ Réglages'!C15+F22*'⚙️ Réglages'!C16)</f>
        <v/>
      </c>
      <c r="H22" s="29" t="str">
        <f t="shared" si="0"/>
        <v/>
      </c>
      <c r="I22" s="29" t="str">
        <f t="shared" si="1"/>
        <v/>
      </c>
    </row>
    <row r="23" spans="1:9" x14ac:dyDescent="0.2">
      <c r="A23" s="30">
        <f>'👥 Participants'!A23</f>
        <v>20</v>
      </c>
      <c r="B23" s="30">
        <f>'👥 Participants'!B23</f>
        <v>0</v>
      </c>
      <c r="C23" s="30">
        <f>'👥 Participants'!C23</f>
        <v>0</v>
      </c>
      <c r="D23" s="30">
        <f>'👥 Participants'!D23</f>
        <v>0</v>
      </c>
      <c r="E23" s="38">
        <f>'🚴 Open Free Trial'!V24</f>
        <v>0</v>
      </c>
      <c r="F23" s="41">
        <f>'🧭 Orientation'!S23</f>
        <v>0</v>
      </c>
      <c r="G23" s="37" t="str">
        <f>IF(AND(E23=0,F23=0),"",E23*'⚙️ Réglages'!C15+F23*'⚙️ Réglages'!C16)</f>
        <v/>
      </c>
      <c r="H23" s="30" t="str">
        <f t="shared" si="0"/>
        <v/>
      </c>
      <c r="I23" s="30" t="str">
        <f t="shared" si="1"/>
        <v/>
      </c>
    </row>
    <row r="24" spans="1:9" x14ac:dyDescent="0.2">
      <c r="A24" s="29">
        <f>'👥 Participants'!A24</f>
        <v>21</v>
      </c>
      <c r="B24" s="29">
        <f>'👥 Participants'!B24</f>
        <v>0</v>
      </c>
      <c r="C24" s="29">
        <f>'👥 Participants'!C24</f>
        <v>0</v>
      </c>
      <c r="D24" s="29">
        <f>'👥 Participants'!D24</f>
        <v>0</v>
      </c>
      <c r="E24" s="38">
        <f>'🚴 Open Free Trial'!V25</f>
        <v>0</v>
      </c>
      <c r="F24" s="41">
        <f>'🧭 Orientation'!S24</f>
        <v>0</v>
      </c>
      <c r="G24" s="37" t="str">
        <f>IF(AND(E24=0,F24=0),"",E24*'⚙️ Réglages'!C15+F24*'⚙️ Réglages'!C16)</f>
        <v/>
      </c>
      <c r="H24" s="29" t="str">
        <f t="shared" si="0"/>
        <v/>
      </c>
      <c r="I24" s="29" t="str">
        <f t="shared" si="1"/>
        <v/>
      </c>
    </row>
    <row r="25" spans="1:9" x14ac:dyDescent="0.2">
      <c r="A25" s="30">
        <f>'👥 Participants'!A25</f>
        <v>22</v>
      </c>
      <c r="B25" s="30">
        <f>'👥 Participants'!B25</f>
        <v>0</v>
      </c>
      <c r="C25" s="30">
        <f>'👥 Participants'!C25</f>
        <v>0</v>
      </c>
      <c r="D25" s="30">
        <f>'👥 Participants'!D25</f>
        <v>0</v>
      </c>
      <c r="E25" s="38">
        <f>'🚴 Open Free Trial'!V26</f>
        <v>0</v>
      </c>
      <c r="F25" s="41">
        <f>'🧭 Orientation'!S25</f>
        <v>0</v>
      </c>
      <c r="G25" s="37" t="str">
        <f>IF(AND(E25=0,F25=0),"",E25*'⚙️ Réglages'!C15+F25*'⚙️ Réglages'!C16)</f>
        <v/>
      </c>
      <c r="H25" s="30" t="str">
        <f t="shared" si="0"/>
        <v/>
      </c>
      <c r="I25" s="30" t="str">
        <f t="shared" si="1"/>
        <v/>
      </c>
    </row>
    <row r="26" spans="1:9" x14ac:dyDescent="0.2">
      <c r="A26" s="29">
        <f>'👥 Participants'!A26</f>
        <v>23</v>
      </c>
      <c r="B26" s="29">
        <f>'👥 Participants'!B26</f>
        <v>0</v>
      </c>
      <c r="C26" s="29">
        <f>'👥 Participants'!C26</f>
        <v>0</v>
      </c>
      <c r="D26" s="29">
        <f>'👥 Participants'!D26</f>
        <v>0</v>
      </c>
      <c r="E26" s="38">
        <f>'🚴 Open Free Trial'!V27</f>
        <v>0</v>
      </c>
      <c r="F26" s="41">
        <f>'🧭 Orientation'!S26</f>
        <v>0</v>
      </c>
      <c r="G26" s="37" t="str">
        <f>IF(AND(E26=0,F26=0),"",E26*'⚙️ Réglages'!C15+F26*'⚙️ Réglages'!C16)</f>
        <v/>
      </c>
      <c r="H26" s="29" t="str">
        <f t="shared" si="0"/>
        <v/>
      </c>
      <c r="I26" s="29" t="str">
        <f t="shared" si="1"/>
        <v/>
      </c>
    </row>
    <row r="27" spans="1:9" x14ac:dyDescent="0.2">
      <c r="A27" s="30">
        <f>'👥 Participants'!A27</f>
        <v>24</v>
      </c>
      <c r="B27" s="30">
        <f>'👥 Participants'!B27</f>
        <v>0</v>
      </c>
      <c r="C27" s="30">
        <f>'👥 Participants'!C27</f>
        <v>0</v>
      </c>
      <c r="D27" s="30">
        <f>'👥 Participants'!D27</f>
        <v>0</v>
      </c>
      <c r="E27" s="38">
        <f>'🚴 Open Free Trial'!V28</f>
        <v>0</v>
      </c>
      <c r="F27" s="41">
        <f>'🧭 Orientation'!S27</f>
        <v>0</v>
      </c>
      <c r="G27" s="37" t="str">
        <f>IF(AND(E27=0,F27=0),"",E27*'⚙️ Réglages'!C15+F27*'⚙️ Réglages'!C16)</f>
        <v/>
      </c>
      <c r="H27" s="30" t="str">
        <f t="shared" si="0"/>
        <v/>
      </c>
      <c r="I27" s="30" t="str">
        <f t="shared" si="1"/>
        <v/>
      </c>
    </row>
    <row r="28" spans="1:9" x14ac:dyDescent="0.2">
      <c r="A28" s="29">
        <f>'👥 Participants'!A28</f>
        <v>25</v>
      </c>
      <c r="B28" s="29">
        <f>'👥 Participants'!B28</f>
        <v>0</v>
      </c>
      <c r="C28" s="29">
        <f>'👥 Participants'!C28</f>
        <v>0</v>
      </c>
      <c r="D28" s="29">
        <f>'👥 Participants'!D28</f>
        <v>0</v>
      </c>
      <c r="E28" s="38">
        <f>'🚴 Open Free Trial'!V29</f>
        <v>0</v>
      </c>
      <c r="F28" s="41">
        <f>'🧭 Orientation'!S28</f>
        <v>0</v>
      </c>
      <c r="G28" s="37" t="str">
        <f>IF(AND(E28=0,F28=0),"",E28*'⚙️ Réglages'!C15+F28*'⚙️ Réglages'!C16)</f>
        <v/>
      </c>
      <c r="H28" s="29" t="str">
        <f t="shared" si="0"/>
        <v/>
      </c>
      <c r="I28" s="29" t="str">
        <f t="shared" si="1"/>
        <v/>
      </c>
    </row>
    <row r="29" spans="1:9" x14ac:dyDescent="0.2">
      <c r="A29" s="30">
        <f>'👥 Participants'!A29</f>
        <v>26</v>
      </c>
      <c r="B29" s="30">
        <f>'👥 Participants'!B29</f>
        <v>0</v>
      </c>
      <c r="C29" s="30">
        <f>'👥 Participants'!C29</f>
        <v>0</v>
      </c>
      <c r="D29" s="30">
        <f>'👥 Participants'!D29</f>
        <v>0</v>
      </c>
      <c r="E29" s="38">
        <f>'🚴 Open Free Trial'!V30</f>
        <v>0</v>
      </c>
      <c r="F29" s="41">
        <f>'🧭 Orientation'!S29</f>
        <v>0</v>
      </c>
      <c r="G29" s="37" t="str">
        <f>IF(AND(E29=0,F29=0),"",E29*'⚙️ Réglages'!C15+F29*'⚙️ Réglages'!C16)</f>
        <v/>
      </c>
      <c r="H29" s="30" t="str">
        <f t="shared" si="0"/>
        <v/>
      </c>
      <c r="I29" s="30" t="str">
        <f t="shared" si="1"/>
        <v/>
      </c>
    </row>
    <row r="30" spans="1:9" x14ac:dyDescent="0.2">
      <c r="A30" s="29">
        <f>'👥 Participants'!A30</f>
        <v>27</v>
      </c>
      <c r="B30" s="29">
        <f>'👥 Participants'!B30</f>
        <v>0</v>
      </c>
      <c r="C30" s="29">
        <f>'👥 Participants'!C30</f>
        <v>0</v>
      </c>
      <c r="D30" s="29">
        <f>'👥 Participants'!D30</f>
        <v>0</v>
      </c>
      <c r="E30" s="38">
        <f>'🚴 Open Free Trial'!V31</f>
        <v>0</v>
      </c>
      <c r="F30" s="41">
        <f>'🧭 Orientation'!S30</f>
        <v>0</v>
      </c>
      <c r="G30" s="37" t="str">
        <f>IF(AND(E30=0,F30=0),"",E30*'⚙️ Réglages'!C15+F30*'⚙️ Réglages'!C16)</f>
        <v/>
      </c>
      <c r="H30" s="29" t="str">
        <f t="shared" si="0"/>
        <v/>
      </c>
      <c r="I30" s="29" t="str">
        <f t="shared" si="1"/>
        <v/>
      </c>
    </row>
    <row r="31" spans="1:9" x14ac:dyDescent="0.2">
      <c r="A31" s="30">
        <f>'👥 Participants'!A31</f>
        <v>28</v>
      </c>
      <c r="B31" s="30">
        <f>'👥 Participants'!B31</f>
        <v>0</v>
      </c>
      <c r="C31" s="30">
        <f>'👥 Participants'!C31</f>
        <v>0</v>
      </c>
      <c r="D31" s="30">
        <f>'👥 Participants'!D31</f>
        <v>0</v>
      </c>
      <c r="E31" s="38">
        <f>'🚴 Open Free Trial'!V32</f>
        <v>0</v>
      </c>
      <c r="F31" s="41">
        <f>'🧭 Orientation'!S31</f>
        <v>0</v>
      </c>
      <c r="G31" s="37" t="str">
        <f>IF(AND(E31=0,F31=0),"",E31*'⚙️ Réglages'!C15+F31*'⚙️ Réglages'!C16)</f>
        <v/>
      </c>
      <c r="H31" s="30" t="str">
        <f t="shared" si="0"/>
        <v/>
      </c>
      <c r="I31" s="30" t="str">
        <f t="shared" si="1"/>
        <v/>
      </c>
    </row>
    <row r="32" spans="1:9" x14ac:dyDescent="0.2">
      <c r="A32" s="29">
        <f>'👥 Participants'!A32</f>
        <v>29</v>
      </c>
      <c r="B32" s="29">
        <f>'👥 Participants'!B32</f>
        <v>0</v>
      </c>
      <c r="C32" s="29">
        <f>'👥 Participants'!C32</f>
        <v>0</v>
      </c>
      <c r="D32" s="29">
        <f>'👥 Participants'!D32</f>
        <v>0</v>
      </c>
      <c r="E32" s="38">
        <f>'🚴 Open Free Trial'!V33</f>
        <v>0</v>
      </c>
      <c r="F32" s="41">
        <f>'🧭 Orientation'!S32</f>
        <v>0</v>
      </c>
      <c r="G32" s="37" t="str">
        <f>IF(AND(E32=0,F32=0),"",E32*'⚙️ Réglages'!C15+F32*'⚙️ Réglages'!C16)</f>
        <v/>
      </c>
      <c r="H32" s="29" t="str">
        <f t="shared" si="0"/>
        <v/>
      </c>
      <c r="I32" s="29" t="str">
        <f t="shared" si="1"/>
        <v/>
      </c>
    </row>
    <row r="33" spans="1:9" x14ac:dyDescent="0.2">
      <c r="A33" s="30">
        <f>'👥 Participants'!A33</f>
        <v>30</v>
      </c>
      <c r="B33" s="30">
        <f>'👥 Participants'!B33</f>
        <v>0</v>
      </c>
      <c r="C33" s="30">
        <f>'👥 Participants'!C33</f>
        <v>0</v>
      </c>
      <c r="D33" s="30">
        <f>'👥 Participants'!D33</f>
        <v>0</v>
      </c>
      <c r="E33" s="38">
        <f>'🚴 Open Free Trial'!V34</f>
        <v>0</v>
      </c>
      <c r="F33" s="41">
        <f>'🧭 Orientation'!S33</f>
        <v>0</v>
      </c>
      <c r="G33" s="37" t="str">
        <f>IF(AND(E33=0,F33=0),"",E33*'⚙️ Réglages'!C15+F33*'⚙️ Réglages'!C16)</f>
        <v/>
      </c>
      <c r="H33" s="30" t="str">
        <f t="shared" si="0"/>
        <v/>
      </c>
      <c r="I33" s="30" t="str">
        <f t="shared" si="1"/>
        <v/>
      </c>
    </row>
    <row r="34" spans="1:9" x14ac:dyDescent="0.2">
      <c r="A34" s="29">
        <f>'👥 Participants'!A34</f>
        <v>31</v>
      </c>
      <c r="B34" s="29">
        <f>'👥 Participants'!B34</f>
        <v>0</v>
      </c>
      <c r="C34" s="29">
        <f>'👥 Participants'!C34</f>
        <v>0</v>
      </c>
      <c r="D34" s="29">
        <f>'👥 Participants'!D34</f>
        <v>0</v>
      </c>
      <c r="E34" s="38">
        <f>'🚴 Open Free Trial'!V35</f>
        <v>0</v>
      </c>
      <c r="F34" s="41">
        <f>'🧭 Orientation'!S34</f>
        <v>0</v>
      </c>
      <c r="G34" s="37" t="str">
        <f>IF(AND(E34=0,F34=0),"",E34*'⚙️ Réglages'!C15+F34*'⚙️ Réglages'!C16)</f>
        <v/>
      </c>
      <c r="H34" s="29" t="str">
        <f t="shared" si="0"/>
        <v/>
      </c>
      <c r="I34" s="29" t="str">
        <f t="shared" si="1"/>
        <v/>
      </c>
    </row>
    <row r="35" spans="1:9" x14ac:dyDescent="0.2">
      <c r="A35" s="30">
        <f>'👥 Participants'!A35</f>
        <v>32</v>
      </c>
      <c r="B35" s="30">
        <f>'👥 Participants'!B35</f>
        <v>0</v>
      </c>
      <c r="C35" s="30">
        <f>'👥 Participants'!C35</f>
        <v>0</v>
      </c>
      <c r="D35" s="30">
        <f>'👥 Participants'!D35</f>
        <v>0</v>
      </c>
      <c r="E35" s="38">
        <f>'🚴 Open Free Trial'!V36</f>
        <v>0</v>
      </c>
      <c r="F35" s="41">
        <f>'🧭 Orientation'!S35</f>
        <v>0</v>
      </c>
      <c r="G35" s="37" t="str">
        <f>IF(AND(E35=0,F35=0),"",E35*'⚙️ Réglages'!C15+F35*'⚙️ Réglages'!C16)</f>
        <v/>
      </c>
      <c r="H35" s="30" t="str">
        <f t="shared" si="0"/>
        <v/>
      </c>
      <c r="I35" s="30" t="str">
        <f t="shared" si="1"/>
        <v/>
      </c>
    </row>
    <row r="36" spans="1:9" x14ac:dyDescent="0.2">
      <c r="A36" s="29">
        <f>'👥 Participants'!A36</f>
        <v>33</v>
      </c>
      <c r="B36" s="29">
        <f>'👥 Participants'!B36</f>
        <v>0</v>
      </c>
      <c r="C36" s="29">
        <f>'👥 Participants'!C36</f>
        <v>0</v>
      </c>
      <c r="D36" s="29">
        <f>'👥 Participants'!D36</f>
        <v>0</v>
      </c>
      <c r="E36" s="38">
        <f>'🚴 Open Free Trial'!V37</f>
        <v>0</v>
      </c>
      <c r="F36" s="41">
        <f>'🧭 Orientation'!S36</f>
        <v>0</v>
      </c>
      <c r="G36" s="37" t="str">
        <f>IF(AND(E36=0,F36=0),"",E36*'⚙️ Réglages'!C15+F36*'⚙️ Réglages'!C16)</f>
        <v/>
      </c>
      <c r="H36" s="29" t="str">
        <f t="shared" si="0"/>
        <v/>
      </c>
      <c r="I36" s="29" t="str">
        <f t="shared" si="1"/>
        <v/>
      </c>
    </row>
    <row r="37" spans="1:9" x14ac:dyDescent="0.2">
      <c r="A37" s="30">
        <f>'👥 Participants'!A37</f>
        <v>34</v>
      </c>
      <c r="B37" s="30">
        <f>'👥 Participants'!B37</f>
        <v>0</v>
      </c>
      <c r="C37" s="30">
        <f>'👥 Participants'!C37</f>
        <v>0</v>
      </c>
      <c r="D37" s="30">
        <f>'👥 Participants'!D37</f>
        <v>0</v>
      </c>
      <c r="E37" s="38">
        <f>'🚴 Open Free Trial'!V38</f>
        <v>0</v>
      </c>
      <c r="F37" s="41">
        <f>'🧭 Orientation'!S37</f>
        <v>0</v>
      </c>
      <c r="G37" s="37" t="str">
        <f>IF(AND(E37=0,F37=0),"",E37*'⚙️ Réglages'!C15+F37*'⚙️ Réglages'!C16)</f>
        <v/>
      </c>
      <c r="H37" s="30" t="str">
        <f t="shared" si="0"/>
        <v/>
      </c>
      <c r="I37" s="30" t="str">
        <f t="shared" si="1"/>
        <v/>
      </c>
    </row>
    <row r="38" spans="1:9" x14ac:dyDescent="0.2">
      <c r="A38" s="29">
        <f>'👥 Participants'!A38</f>
        <v>35</v>
      </c>
      <c r="B38" s="29">
        <f>'👥 Participants'!B38</f>
        <v>0</v>
      </c>
      <c r="C38" s="29">
        <f>'👥 Participants'!C38</f>
        <v>0</v>
      </c>
      <c r="D38" s="29">
        <f>'👥 Participants'!D38</f>
        <v>0</v>
      </c>
      <c r="E38" s="38">
        <f>'🚴 Open Free Trial'!V39</f>
        <v>0</v>
      </c>
      <c r="F38" s="41">
        <f>'🧭 Orientation'!S38</f>
        <v>0</v>
      </c>
      <c r="G38" s="37" t="str">
        <f>IF(AND(E38=0,F38=0),"",E38*'⚙️ Réglages'!C15+F38*'⚙️ Réglages'!C16)</f>
        <v/>
      </c>
      <c r="H38" s="29" t="str">
        <f t="shared" si="0"/>
        <v/>
      </c>
      <c r="I38" s="29" t="str">
        <f t="shared" si="1"/>
        <v/>
      </c>
    </row>
    <row r="39" spans="1:9" x14ac:dyDescent="0.2">
      <c r="A39" s="30">
        <f>'👥 Participants'!A39</f>
        <v>36</v>
      </c>
      <c r="B39" s="30">
        <f>'👥 Participants'!B39</f>
        <v>0</v>
      </c>
      <c r="C39" s="30">
        <f>'👥 Participants'!C39</f>
        <v>0</v>
      </c>
      <c r="D39" s="30">
        <f>'👥 Participants'!D39</f>
        <v>0</v>
      </c>
      <c r="E39" s="38">
        <f>'🚴 Open Free Trial'!V40</f>
        <v>0</v>
      </c>
      <c r="F39" s="41">
        <f>'🧭 Orientation'!S39</f>
        <v>0</v>
      </c>
      <c r="G39" s="37" t="str">
        <f>IF(AND(E39=0,F39=0),"",E39*'⚙️ Réglages'!C15+F39*'⚙️ Réglages'!C16)</f>
        <v/>
      </c>
      <c r="H39" s="30" t="str">
        <f t="shared" si="0"/>
        <v/>
      </c>
      <c r="I39" s="30" t="str">
        <f t="shared" si="1"/>
        <v/>
      </c>
    </row>
    <row r="40" spans="1:9" x14ac:dyDescent="0.2">
      <c r="A40" s="29">
        <f>'👥 Participants'!A40</f>
        <v>37</v>
      </c>
      <c r="B40" s="29">
        <f>'👥 Participants'!B40</f>
        <v>0</v>
      </c>
      <c r="C40" s="29">
        <f>'👥 Participants'!C40</f>
        <v>0</v>
      </c>
      <c r="D40" s="29">
        <f>'👥 Participants'!D40</f>
        <v>0</v>
      </c>
      <c r="E40" s="38">
        <f>'🚴 Open Free Trial'!V41</f>
        <v>0</v>
      </c>
      <c r="F40" s="41">
        <f>'🧭 Orientation'!S40</f>
        <v>0</v>
      </c>
      <c r="G40" s="37" t="str">
        <f>IF(AND(E40=0,F40=0),"",E40*'⚙️ Réglages'!C15+F40*'⚙️ Réglages'!C16)</f>
        <v/>
      </c>
      <c r="H40" s="29" t="str">
        <f t="shared" si="0"/>
        <v/>
      </c>
      <c r="I40" s="29" t="str">
        <f t="shared" si="1"/>
        <v/>
      </c>
    </row>
    <row r="41" spans="1:9" x14ac:dyDescent="0.2">
      <c r="A41" s="30">
        <f>'👥 Participants'!A41</f>
        <v>38</v>
      </c>
      <c r="B41" s="30">
        <f>'👥 Participants'!B41</f>
        <v>0</v>
      </c>
      <c r="C41" s="30">
        <f>'👥 Participants'!C41</f>
        <v>0</v>
      </c>
      <c r="D41" s="30">
        <f>'👥 Participants'!D41</f>
        <v>0</v>
      </c>
      <c r="E41" s="38">
        <f>'🚴 Open Free Trial'!V42</f>
        <v>0</v>
      </c>
      <c r="F41" s="41">
        <f>'🧭 Orientation'!S41</f>
        <v>0</v>
      </c>
      <c r="G41" s="37" t="str">
        <f>IF(AND(E41=0,F41=0),"",E41*'⚙️ Réglages'!C15+F41*'⚙️ Réglages'!C16)</f>
        <v/>
      </c>
      <c r="H41" s="30" t="str">
        <f t="shared" si="0"/>
        <v/>
      </c>
      <c r="I41" s="30" t="str">
        <f t="shared" si="1"/>
        <v/>
      </c>
    </row>
    <row r="42" spans="1:9" x14ac:dyDescent="0.2">
      <c r="A42" s="29">
        <f>'👥 Participants'!A42</f>
        <v>39</v>
      </c>
      <c r="B42" s="29">
        <f>'👥 Participants'!B42</f>
        <v>0</v>
      </c>
      <c r="C42" s="29">
        <f>'👥 Participants'!C42</f>
        <v>0</v>
      </c>
      <c r="D42" s="29">
        <f>'👥 Participants'!D42</f>
        <v>0</v>
      </c>
      <c r="E42" s="38">
        <f>'🚴 Open Free Trial'!V43</f>
        <v>0</v>
      </c>
      <c r="F42" s="41">
        <f>'🧭 Orientation'!S42</f>
        <v>0</v>
      </c>
      <c r="G42" s="37" t="str">
        <f>IF(AND(E42=0,F42=0),"",E42*'⚙️ Réglages'!C15+F42*'⚙️ Réglages'!C16)</f>
        <v/>
      </c>
      <c r="H42" s="29" t="str">
        <f t="shared" si="0"/>
        <v/>
      </c>
      <c r="I42" s="29" t="str">
        <f t="shared" si="1"/>
        <v/>
      </c>
    </row>
    <row r="43" spans="1:9" x14ac:dyDescent="0.2">
      <c r="A43" s="30">
        <f>'👥 Participants'!A43</f>
        <v>40</v>
      </c>
      <c r="B43" s="30">
        <f>'👥 Participants'!B43</f>
        <v>0</v>
      </c>
      <c r="C43" s="30">
        <f>'👥 Participants'!C43</f>
        <v>0</v>
      </c>
      <c r="D43" s="30">
        <f>'👥 Participants'!D43</f>
        <v>0</v>
      </c>
      <c r="E43" s="38">
        <f>'🚴 Open Free Trial'!V44</f>
        <v>0</v>
      </c>
      <c r="F43" s="41">
        <f>'🧭 Orientation'!S43</f>
        <v>0</v>
      </c>
      <c r="G43" s="37" t="str">
        <f>IF(AND(E43=0,F43=0),"",E43*'⚙️ Réglages'!C15+F43*'⚙️ Réglages'!C16)</f>
        <v/>
      </c>
      <c r="H43" s="30" t="str">
        <f t="shared" si="0"/>
        <v/>
      </c>
      <c r="I43" s="30" t="str">
        <f t="shared" si="1"/>
        <v/>
      </c>
    </row>
  </sheetData>
  <mergeCells count="1">
    <mergeCell ref="A1:I1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⚙️ Réglages</vt:lpstr>
      <vt:lpstr>👥 Participants</vt:lpstr>
      <vt:lpstr>🚴 Open Free Trial</vt:lpstr>
      <vt:lpstr>🧭 Orientation</vt:lpstr>
      <vt:lpstr>🏆 Classement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Geoffrey</cp:lastModifiedBy>
  <cp:revision>0</cp:revision>
  <dcterms:created xsi:type="dcterms:W3CDTF">2026-04-03T23:23:13Z</dcterms:created>
  <dcterms:modified xsi:type="dcterms:W3CDTF">2026-04-07T07:36:52Z</dcterms:modified>
  <dc:language>en-US</dc:language>
</cp:coreProperties>
</file>